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P:\Departments\OM\FORMS\CYPRUS\Χ-ΧΟΡΗΓΗΣΕΙΣ\FORMS\INTRANET\Various\"/>
    </mc:Choice>
  </mc:AlternateContent>
  <xr:revisionPtr revIDLastSave="0" documentId="13_ncr:1_{71084DFA-2FAC-4D70-BAE3-7743906DD975}" xr6:coauthVersionLast="47" xr6:coauthVersionMax="47" xr10:uidLastSave="{00000000-0000-0000-0000-000000000000}"/>
  <bookViews>
    <workbookView xWindow="-120" yWindow="-120" windowWidth="29040" windowHeight="15840" activeTab="1" xr2:uid="{00000000-000D-0000-FFFF-FFFF00000000}"/>
  </bookViews>
  <sheets>
    <sheet name="PFS - GR" sheetId="5" r:id="rId1"/>
    <sheet name="PFS - EN" sheetId="7" r:id="rId2"/>
    <sheet name="Workings - GR" sheetId="10" state="hidden" r:id="rId3"/>
    <sheet name="Workings - EN" sheetId="9" state="hidden" r:id="rId4"/>
  </sheets>
  <definedNames>
    <definedName name="_edn1" localSheetId="1">'PFS - EN'!#REF!</definedName>
    <definedName name="_edn1" localSheetId="0">'PFS - GR'!#REF!</definedName>
    <definedName name="_edn2" localSheetId="1">'PFS - EN'!#REF!</definedName>
    <definedName name="_edn2" localSheetId="0">'PFS - GR'!#REF!</definedName>
    <definedName name="_edn3" localSheetId="1">'PFS - EN'!#REF!</definedName>
    <definedName name="_edn3" localSheetId="0">'PFS - GR'!#REF!</definedName>
    <definedName name="_edn4" localSheetId="1">'PFS - EN'!#REF!</definedName>
    <definedName name="_edn4" localSheetId="0">'PFS - GR'!#REF!</definedName>
    <definedName name="_ednref1" localSheetId="1">'PFS - EN'!$P$22</definedName>
    <definedName name="_ednref1" localSheetId="0">'PFS - GR'!$P$22</definedName>
    <definedName name="_ednref2" localSheetId="1">'PFS - EN'!$B$45</definedName>
    <definedName name="_ednref2" localSheetId="0">'PFS - GR'!$B$45</definedName>
    <definedName name="_ednref3" localSheetId="1">'PFS - EN'!#REF!</definedName>
    <definedName name="_ednref3" localSheetId="0">'PFS - GR'!#REF!</definedName>
    <definedName name="_ednref4" localSheetId="1">'PFS - EN'!#REF!</definedName>
    <definedName name="_ednref4" localSheetId="0">'PFS - GR'!#REF!</definedName>
    <definedName name="ID" localSheetId="1">'Workings - EN'!$F$29:$F$86</definedName>
    <definedName name="ID" localSheetId="0">#REF!</definedName>
    <definedName name="ID">#REF!</definedName>
    <definedName name="Name" localSheetId="1">'Workings - EN'!$E$29:$E$86</definedName>
    <definedName name="Name" localSheetId="0">#REF!</definedName>
    <definedName name="Name">#REF!</definedName>
    <definedName name="_xlnm.Print_Area" localSheetId="1">'PFS - EN'!$B$2:$S$132</definedName>
    <definedName name="_xlnm.Print_Area" localSheetId="0">'PFS - GR'!$B$2:$S$132</definedName>
    <definedName name="Text10" localSheetId="1">'PFS - EN'!#REF!</definedName>
    <definedName name="Text10" localSheetId="0">'PFS - GR'!#REF!</definedName>
    <definedName name="Text11" localSheetId="1">'PFS - EN'!#REF!</definedName>
    <definedName name="Text11" localSheetId="0">'PFS - GR'!#REF!</definedName>
    <definedName name="Text224" localSheetId="1">'PFS - EN'!#REF!</definedName>
    <definedName name="Text224" localSheetId="0">'PFS - GR'!#REF!</definedName>
    <definedName name="Text225" localSheetId="1">'PFS - EN'!#REF!</definedName>
    <definedName name="Text225" localSheetId="0">'PFS - GR'!#REF!</definedName>
    <definedName name="Text226" localSheetId="1">'PFS - EN'!#REF!</definedName>
    <definedName name="Text226" localSheetId="0">'PFS - GR'!#REF!</definedName>
    <definedName name="Text246" localSheetId="1">'PFS - EN'!$F$23</definedName>
    <definedName name="Text246" localSheetId="0">'PFS - GR'!$F$23</definedName>
    <definedName name="Text249" localSheetId="1">'PFS - EN'!$F$28</definedName>
    <definedName name="Text249" localSheetId="0">'PFS - GR'!$F$28</definedName>
    <definedName name="Text251" localSheetId="1">'PFS - EN'!#REF!</definedName>
    <definedName name="Text251" localSheetId="0">'PFS - GR'!#REF!</definedName>
    <definedName name="Text253" localSheetId="1">'PFS - EN'!#REF!</definedName>
    <definedName name="Text253" localSheetId="0">'PFS - GR'!#REF!</definedName>
    <definedName name="Text254" localSheetId="1">'PFS - EN'!$Q$23</definedName>
    <definedName name="Text254" localSheetId="0">'PFS - GR'!$Q$23</definedName>
    <definedName name="Text255" localSheetId="1">'PFS - EN'!#REF!</definedName>
    <definedName name="Text255" localSheetId="0">'PFS - GR'!#REF!</definedName>
    <definedName name="Text260" localSheetId="1">'PFS - EN'!#REF!</definedName>
    <definedName name="Text260" localSheetId="0">'PFS - GR'!#REF!</definedName>
    <definedName name="Text261" localSheetId="1">'PFS - EN'!#REF!</definedName>
    <definedName name="Text261" localSheetId="0">'PFS - GR'!#REF!</definedName>
    <definedName name="Text262" localSheetId="1">'PFS - EN'!$B$34</definedName>
    <definedName name="Text262" localSheetId="0">'PFS - GR'!$B$34</definedName>
    <definedName name="Text265" localSheetId="1">'PFS - EN'!$H$26</definedName>
    <definedName name="Text265" localSheetId="0">'PFS - GR'!$H$26</definedName>
    <definedName name="Text5" localSheetId="1">'PFS - EN'!#REF!</definedName>
    <definedName name="Text5" localSheetId="0">'PFS - GR'!#REF!</definedName>
    <definedName name="Text6" localSheetId="1">'PFS - EN'!#REF!</definedName>
    <definedName name="Text6" localSheetId="0">'PFS - GR'!#REF!</definedName>
    <definedName name="Text7" localSheetId="1">'PFS - EN'!#REF!</definedName>
    <definedName name="Text7" localSheetId="0">'PFS - GR'!#REF!</definedName>
    <definedName name="Text9" localSheetId="1">'PFS - EN'!#REF!</definedName>
    <definedName name="Text9" localSheetId="0">'PFS - GR'!#REF!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1" i="7" l="1"/>
  <c r="D102" i="7"/>
  <c r="D102" i="5"/>
  <c r="B100" i="5"/>
  <c r="G90" i="5"/>
  <c r="G90" i="7"/>
  <c r="R125" i="5"/>
  <c r="R124" i="5"/>
  <c r="R127" i="5"/>
  <c r="R126" i="5"/>
  <c r="T41" i="5"/>
  <c r="T42" i="5"/>
  <c r="T43" i="5"/>
  <c r="T44" i="5"/>
  <c r="T45" i="5"/>
  <c r="T46" i="5"/>
  <c r="T47" i="5"/>
  <c r="T48" i="5"/>
  <c r="T49" i="5"/>
  <c r="T40" i="5"/>
  <c r="R117" i="5"/>
  <c r="B99" i="5"/>
  <c r="C97" i="10"/>
  <c r="E17" i="10" s="1"/>
  <c r="A97" i="10"/>
  <c r="E20" i="10" s="1"/>
  <c r="C96" i="10"/>
  <c r="P21" i="10" s="1"/>
  <c r="A96" i="10"/>
  <c r="A24" i="10" s="1"/>
  <c r="A28" i="10"/>
  <c r="Q41" i="5" s="1"/>
  <c r="C24" i="10"/>
  <c r="R20" i="10"/>
  <c r="O20" i="10"/>
  <c r="L20" i="10"/>
  <c r="I20" i="10"/>
  <c r="F20" i="10"/>
  <c r="C20" i="10"/>
  <c r="F16" i="10"/>
  <c r="C16" i="10"/>
  <c r="T41" i="7"/>
  <c r="T42" i="7"/>
  <c r="T43" i="7"/>
  <c r="T44" i="7"/>
  <c r="T45" i="7"/>
  <c r="T46" i="7"/>
  <c r="T47" i="7"/>
  <c r="T48" i="7"/>
  <c r="T49" i="7"/>
  <c r="T40" i="7"/>
  <c r="R127" i="7"/>
  <c r="R126" i="7"/>
  <c r="R125" i="7"/>
  <c r="R124" i="7"/>
  <c r="G17" i="9"/>
  <c r="R116" i="7" s="1"/>
  <c r="C97" i="9"/>
  <c r="B12" i="9" s="1"/>
  <c r="C96" i="9"/>
  <c r="A17" i="9" s="1"/>
  <c r="D17" i="9"/>
  <c r="A97" i="9"/>
  <c r="C99" i="7" s="1"/>
  <c r="A96" i="9"/>
  <c r="G20" i="9" s="1"/>
  <c r="A25" i="9"/>
  <c r="D96" i="9"/>
  <c r="A28" i="9"/>
  <c r="Q40" i="7" s="1"/>
  <c r="C24" i="9"/>
  <c r="R20" i="9"/>
  <c r="O20" i="9"/>
  <c r="L20" i="9"/>
  <c r="I20" i="9"/>
  <c r="F20" i="9"/>
  <c r="C20" i="9"/>
  <c r="F16" i="9"/>
  <c r="C16" i="9"/>
  <c r="B100" i="7"/>
  <c r="B99" i="7"/>
  <c r="J78" i="7"/>
  <c r="R119" i="7" s="1"/>
  <c r="R120" i="7" s="1"/>
  <c r="L65" i="7"/>
  <c r="R118" i="7" s="1"/>
  <c r="J65" i="7"/>
  <c r="R117" i="7"/>
  <c r="M50" i="7"/>
  <c r="K50" i="7"/>
  <c r="J50" i="7"/>
  <c r="I50" i="7"/>
  <c r="R112" i="7" s="1"/>
  <c r="S33" i="7"/>
  <c r="S34" i="7" s="1"/>
  <c r="Q33" i="7"/>
  <c r="R110" i="7"/>
  <c r="H33" i="7"/>
  <c r="F33" i="7"/>
  <c r="J102" i="5"/>
  <c r="D101" i="5"/>
  <c r="J78" i="5"/>
  <c r="R119" i="5" s="1"/>
  <c r="L65" i="5"/>
  <c r="R118" i="5" s="1"/>
  <c r="J65" i="5"/>
  <c r="M50" i="5"/>
  <c r="K50" i="5"/>
  <c r="J50" i="5"/>
  <c r="I50" i="5"/>
  <c r="R112" i="5" s="1"/>
  <c r="S33" i="5"/>
  <c r="Q33" i="5"/>
  <c r="R110" i="5" s="1"/>
  <c r="H33" i="5"/>
  <c r="F33" i="5"/>
  <c r="R109" i="7"/>
  <c r="A21" i="9"/>
  <c r="A8" i="9"/>
  <c r="A6" i="9"/>
  <c r="A4" i="9"/>
  <c r="A10" i="9"/>
  <c r="A5" i="9"/>
  <c r="H34" i="7"/>
  <c r="A7" i="9"/>
  <c r="A11" i="9"/>
  <c r="A9" i="9"/>
  <c r="D21" i="9"/>
  <c r="R111" i="7"/>
  <c r="M21" i="9"/>
  <c r="G21" i="9"/>
  <c r="J21" i="9"/>
  <c r="P21" i="9"/>
  <c r="M102" i="5" l="1"/>
  <c r="C99" i="5"/>
  <c r="A9" i="10"/>
  <c r="B4" i="9"/>
  <c r="B7" i="9"/>
  <c r="M102" i="7"/>
  <c r="B5" i="9"/>
  <c r="B10" i="9"/>
  <c r="B6" i="9"/>
  <c r="B8" i="10"/>
  <c r="E21" i="10"/>
  <c r="B12" i="10"/>
  <c r="B21" i="10"/>
  <c r="D97" i="10"/>
  <c r="Q21" i="10"/>
  <c r="B4" i="10"/>
  <c r="N21" i="10"/>
  <c r="A10" i="10"/>
  <c r="D21" i="10"/>
  <c r="A25" i="10"/>
  <c r="A11" i="10"/>
  <c r="A5" i="10"/>
  <c r="A12" i="10"/>
  <c r="G21" i="10"/>
  <c r="A6" i="10"/>
  <c r="J21" i="10"/>
  <c r="A7" i="10"/>
  <c r="A17" i="10"/>
  <c r="M21" i="10"/>
  <c r="A8" i="10"/>
  <c r="D17" i="10"/>
  <c r="A4" i="10"/>
  <c r="A13" i="10" s="1"/>
  <c r="D96" i="10"/>
  <c r="A21" i="10"/>
  <c r="R122" i="7"/>
  <c r="R121" i="7"/>
  <c r="R123" i="7"/>
  <c r="R113" i="7"/>
  <c r="H51" i="7"/>
  <c r="R114" i="7"/>
  <c r="S51" i="7"/>
  <c r="E20" i="9"/>
  <c r="B16" i="9"/>
  <c r="B17" i="9" s="1"/>
  <c r="J102" i="7"/>
  <c r="E16" i="9"/>
  <c r="E17" i="9" s="1"/>
  <c r="N20" i="9"/>
  <c r="B24" i="9"/>
  <c r="Q20" i="9"/>
  <c r="H22" i="7"/>
  <c r="A92" i="9" s="1"/>
  <c r="H20" i="9"/>
  <c r="H21" i="9" s="1"/>
  <c r="K20" i="9"/>
  <c r="B20" i="9"/>
  <c r="B21" i="9" s="1"/>
  <c r="J20" i="9"/>
  <c r="P20" i="9"/>
  <c r="D16" i="9"/>
  <c r="M20" i="9"/>
  <c r="D20" i="9"/>
  <c r="F22" i="7"/>
  <c r="A91" i="9" s="1"/>
  <c r="A16" i="9"/>
  <c r="A24" i="9"/>
  <c r="M101" i="7"/>
  <c r="C98" i="7"/>
  <c r="A20" i="9"/>
  <c r="C98" i="9"/>
  <c r="C17" i="9" s="1"/>
  <c r="D97" i="9"/>
  <c r="D98" i="9" s="1"/>
  <c r="L21" i="9" s="1"/>
  <c r="N21" i="9"/>
  <c r="B8" i="9"/>
  <c r="B9" i="9"/>
  <c r="E21" i="9"/>
  <c r="B25" i="9"/>
  <c r="B11" i="9"/>
  <c r="I21" i="9"/>
  <c r="A12" i="9"/>
  <c r="A13" i="9" s="1"/>
  <c r="C21" i="9"/>
  <c r="F17" i="9"/>
  <c r="R21" i="9"/>
  <c r="F21" i="9"/>
  <c r="C25" i="9"/>
  <c r="R120" i="5"/>
  <c r="H51" i="5"/>
  <c r="H22" i="5"/>
  <c r="A92" i="10" s="1"/>
  <c r="C98" i="5"/>
  <c r="M101" i="5"/>
  <c r="F22" i="5"/>
  <c r="A91" i="10" s="1"/>
  <c r="H21" i="10"/>
  <c r="B25" i="10"/>
  <c r="B5" i="10"/>
  <c r="B9" i="10"/>
  <c r="B17" i="10"/>
  <c r="K21" i="10"/>
  <c r="B6" i="10"/>
  <c r="B10" i="10"/>
  <c r="C98" i="10"/>
  <c r="C17" i="10" s="1"/>
  <c r="B7" i="10"/>
  <c r="B11" i="10"/>
  <c r="H34" i="5"/>
  <c r="R109" i="5"/>
  <c r="R114" i="5" s="1"/>
  <c r="S51" i="5"/>
  <c r="S34" i="5"/>
  <c r="G17" i="10"/>
  <c r="R116" i="5" s="1"/>
  <c r="R123" i="5" s="1"/>
  <c r="Q48" i="5"/>
  <c r="Q47" i="5"/>
  <c r="Q46" i="5"/>
  <c r="Q45" i="5"/>
  <c r="Q44" i="5"/>
  <c r="Q43" i="5"/>
  <c r="Q42" i="5"/>
  <c r="Q49" i="5"/>
  <c r="Q40" i="5"/>
  <c r="R111" i="5"/>
  <c r="R113" i="5" s="1"/>
  <c r="N20" i="10"/>
  <c r="B24" i="10"/>
  <c r="D16" i="10"/>
  <c r="G20" i="10"/>
  <c r="H20" i="10"/>
  <c r="P20" i="10"/>
  <c r="E16" i="10"/>
  <c r="A20" i="10"/>
  <c r="Q20" i="10"/>
  <c r="B20" i="10"/>
  <c r="J20" i="10"/>
  <c r="K20" i="10"/>
  <c r="A16" i="10"/>
  <c r="D20" i="10"/>
  <c r="B16" i="10"/>
  <c r="M20" i="10"/>
  <c r="Q41" i="7"/>
  <c r="Q48" i="7"/>
  <c r="Q44" i="7"/>
  <c r="Q49" i="7"/>
  <c r="Q47" i="7"/>
  <c r="Q43" i="7"/>
  <c r="Q46" i="7"/>
  <c r="Q42" i="7"/>
  <c r="Q45" i="7"/>
  <c r="P124" i="7" l="1"/>
  <c r="K21" i="9"/>
  <c r="P125" i="7" s="1"/>
  <c r="P112" i="7"/>
  <c r="Q21" i="9"/>
  <c r="P127" i="7" s="1"/>
  <c r="P119" i="7"/>
  <c r="P116" i="7"/>
  <c r="B13" i="9"/>
  <c r="P109" i="7" s="1"/>
  <c r="B13" i="10"/>
  <c r="P109" i="5" s="1"/>
  <c r="D98" i="10"/>
  <c r="P110" i="5" s="1"/>
  <c r="P118" i="7"/>
  <c r="P117" i="7"/>
  <c r="P110" i="7"/>
  <c r="O21" i="9"/>
  <c r="P126" i="7" s="1"/>
  <c r="P112" i="5"/>
  <c r="R122" i="5"/>
  <c r="R121" i="5"/>
  <c r="O21" i="10"/>
  <c r="P126" i="5" s="1"/>
  <c r="F17" i="10"/>
  <c r="P116" i="5" s="1"/>
  <c r="I21" i="10"/>
  <c r="P124" i="5" s="1"/>
  <c r="F21" i="10"/>
  <c r="P118" i="5" s="1"/>
  <c r="C25" i="10"/>
  <c r="P119" i="5" s="1"/>
  <c r="L21" i="10"/>
  <c r="P125" i="5" s="1"/>
  <c r="R21" i="10" l="1"/>
  <c r="P127" i="5" s="1"/>
  <c r="P111" i="7"/>
  <c r="P113" i="7" s="1"/>
  <c r="P120" i="7"/>
  <c r="P121" i="7" s="1"/>
  <c r="P122" i="7"/>
  <c r="P123" i="7"/>
  <c r="P114" i="7"/>
  <c r="P111" i="5"/>
  <c r="P113" i="5" s="1"/>
  <c r="C21" i="10"/>
  <c r="P117" i="5" s="1"/>
  <c r="P122" i="5" s="1"/>
  <c r="P114" i="5"/>
  <c r="P123" i="5"/>
  <c r="P120" i="5" l="1"/>
  <c r="P121" i="5" s="1"/>
</calcChain>
</file>

<file path=xl/sharedStrings.xml><?xml version="1.0" encoding="utf-8"?>
<sst xmlns="http://schemas.openxmlformats.org/spreadsheetml/2006/main" count="525" uniqueCount="403">
  <si>
    <t>     </t>
  </si>
  <si>
    <t>VALIDATION LISTS</t>
  </si>
  <si>
    <t>Alpha Bank</t>
  </si>
  <si>
    <t>RCB</t>
  </si>
  <si>
    <t>Eurobank</t>
  </si>
  <si>
    <t>Societe Generale</t>
  </si>
  <si>
    <t>Cyprus Development Bank</t>
  </si>
  <si>
    <t>PERSONAL FINANCIAL STATEMENT (PFS) - PHYSICAL ENTITIES</t>
  </si>
  <si>
    <t>Borrower</t>
  </si>
  <si>
    <t>Guarantor</t>
  </si>
  <si>
    <t>I.D. / PASSPORT NO.:</t>
  </si>
  <si>
    <t>Single</t>
  </si>
  <si>
    <t>Divorced</t>
  </si>
  <si>
    <t>Widow/er</t>
  </si>
  <si>
    <t>Income Details</t>
  </si>
  <si>
    <t>Household Expenditure</t>
  </si>
  <si>
    <t>Average Monthly Expenses (Note 1)</t>
  </si>
  <si>
    <t>Possible Reduction</t>
  </si>
  <si>
    <t>Total Monthly Social Welfare Benefits</t>
  </si>
  <si>
    <t xml:space="preserve">Alimony  </t>
  </si>
  <si>
    <t>Monthly Income from Property Assets</t>
  </si>
  <si>
    <t>Total Net Income</t>
  </si>
  <si>
    <t>Net Disposable Household Income (without taking into consideration any possible reductions):</t>
  </si>
  <si>
    <t>Monthly Arrears excluding arrears to Bank Institutions:</t>
  </si>
  <si>
    <t>Details:</t>
  </si>
  <si>
    <t>Total Monthly Household Expenses</t>
  </si>
  <si>
    <t>Net Disposable Household Income (after taking into consideration any possible reductions):</t>
  </si>
  <si>
    <t>PART C: CREDIT FACILITIES (IN EURO) (Note 2)</t>
  </si>
  <si>
    <t>Type of Credit Facility</t>
  </si>
  <si>
    <t>Joint</t>
  </si>
  <si>
    <t>Financial Institution 's Name</t>
  </si>
  <si>
    <t>Arrears / Excesses</t>
  </si>
  <si>
    <t>Initial Amount or Limit</t>
  </si>
  <si>
    <t>Remaining Repayment Period  
(In months)</t>
  </si>
  <si>
    <t>Restructured
(Yes/No)</t>
  </si>
  <si>
    <t>TOTAL</t>
  </si>
  <si>
    <t xml:space="preserve">Monthly  Installment </t>
  </si>
  <si>
    <t>Total Household Surplus / (Deficit)  (after taking into consideration any possible reductions) after the monthly installments:</t>
  </si>
  <si>
    <t>Total Household Surplus / (Deficit)  (without taking into consideration any possible reductions) after the monthly installments:</t>
  </si>
  <si>
    <t>YES</t>
  </si>
  <si>
    <t>NO</t>
  </si>
  <si>
    <t xml:space="preserve">Pledged </t>
  </si>
  <si>
    <t>Car Loan</t>
  </si>
  <si>
    <t>Educational Loan</t>
  </si>
  <si>
    <t>Consumer Loan</t>
  </si>
  <si>
    <t>Business Loan</t>
  </si>
  <si>
    <t>Overdraft Limit (Note 3)</t>
  </si>
  <si>
    <t>Credit Card (Note 3)</t>
  </si>
  <si>
    <t>Leasing / Finance</t>
  </si>
  <si>
    <t>Other Credit Facility</t>
  </si>
  <si>
    <t>Deposits</t>
  </si>
  <si>
    <t>Motor Vehicle</t>
  </si>
  <si>
    <t>Investment Life Insurance</t>
  </si>
  <si>
    <t>Shares</t>
  </si>
  <si>
    <t>Other Investments</t>
  </si>
  <si>
    <t>Housing Loan - 1st Primary Residence</t>
  </si>
  <si>
    <t>Housing Loan - Holiday Residence</t>
  </si>
  <si>
    <t>Housing Loan - Investment / Income Generation Purposes</t>
  </si>
  <si>
    <t>Bank of Cyprus</t>
  </si>
  <si>
    <t>Hellenic Bank</t>
  </si>
  <si>
    <t>National Bank of Greece</t>
  </si>
  <si>
    <t xml:space="preserve">Housing Loan - Commercial Property  </t>
  </si>
  <si>
    <t>Other Financial Institution</t>
  </si>
  <si>
    <t>Housing Finance Corporation</t>
  </si>
  <si>
    <t>1. IMMOVABLE PROPERTY (IN EURO)</t>
  </si>
  <si>
    <t>Property Description</t>
  </si>
  <si>
    <t>Location</t>
  </si>
  <si>
    <t>Open Market Value
(Note 4)</t>
  </si>
  <si>
    <t>Forced Sale Value
(Note 5)</t>
  </si>
  <si>
    <t>Valuation Date</t>
  </si>
  <si>
    <t>Mortgage / Charge (Yes/No)</t>
  </si>
  <si>
    <t>Asset Type</t>
  </si>
  <si>
    <t>Details / Description</t>
  </si>
  <si>
    <t>Value / Estimated Value</t>
  </si>
  <si>
    <t>Pledged / Free</t>
  </si>
  <si>
    <t>Free</t>
  </si>
  <si>
    <t xml:space="preserve">TOTAL HOUSEHOLD IMMOVABLE PROPERTY </t>
  </si>
  <si>
    <t>PART Ε:  STATEMENT - SIGNATURE</t>
  </si>
  <si>
    <t>If YES, please complete below:</t>
  </si>
  <si>
    <t>Guarantee Amount:</t>
  </si>
  <si>
    <t>Date:</t>
  </si>
  <si>
    <t xml:space="preserve">Financial Institution 's Name 
</t>
  </si>
  <si>
    <t>Personal Guarantee for:</t>
  </si>
  <si>
    <t>Name of Related / Connected customer(s):</t>
  </si>
  <si>
    <t>Relationship:</t>
  </si>
  <si>
    <t>TO BE COMPLETED IN CASE OF GUARANTOR</t>
  </si>
  <si>
    <t>TO BE COMPLETED IN CASE OF BORROWER</t>
  </si>
  <si>
    <t>hereby, declare that the information contained in this Personal Financial Statement is complete, true and represents the correct statement of my financial situation and assets and liabilities as of the date of the present document. I further undertake to keep the Bank indemnified and harmless for any loss, damage or expenses and/or for any legal action and/or other proceedings that may be filed against the Bank due to false representations, error, ambiguity and/or deficiency of the present statement. I further declare that the present Personal Financial Statement is given voluntarily and with free will in relation to the banking facilities of the above Principal Debtor for which he has applied to be granted or restructured pursuant to the Directive of Central Bank of Cyprus for 2015, and which I have guaranteed ot intend to guarantee.</t>
  </si>
  <si>
    <t>hereby, declare that the information contained in this Personal Financial Statement is complete, true and represents the correct statement of my financial situation and assets and liabilities as of the date of the present document. I further undertake to keep the Bank indemnified and harmless for any loss, damage or expenses and/or for any legal acton and/or other other proceedings that may be filed against the Bank due to false representations, error, ambiguity and/or deficiency of the present statement. I further declare that the present Personal Financial Statement is given voluntarily and with free will in relation to the banking facilities for which I have applied to be granted or restructured pursuant to the Directive of Central Bank of Cyprus for 2015.</t>
  </si>
  <si>
    <t xml:space="preserve">I </t>
  </si>
  <si>
    <t xml:space="preserve">Do you have any relation / connection with existing Bank's customers (physical or legal entities)? (If yes, give details below): </t>
  </si>
  <si>
    <t xml:space="preserve">Financial Information Summary (For Bank's Use Only) </t>
  </si>
  <si>
    <t>Net Disposable Income</t>
  </si>
  <si>
    <t>Total Monthly Installments of Credit Facilities</t>
  </si>
  <si>
    <t>Total Monthly Net Income</t>
  </si>
  <si>
    <t>Total Household Surplus / (Deficit) after the deduction of monthly installments of Credit Facilities</t>
  </si>
  <si>
    <t>Debt to Income (DTI ratio) {Monthly Installments of Credit Facilities / Monthly Net Income} (%)</t>
  </si>
  <si>
    <t>Date of Issue</t>
  </si>
  <si>
    <t>Are you currently a guarantor of a 3rd party?</t>
  </si>
  <si>
    <t xml:space="preserve">Ownership Share
</t>
  </si>
  <si>
    <t>Financial Institution 's Name 
(if it is mortgaged)</t>
  </si>
  <si>
    <t>Financial Institution 's Name 
(if it is pledged)</t>
  </si>
  <si>
    <t>Total Monthly Installments for Credit Facilities attributed to the Borrower / Guarantor, is the total monthly installment amount of both “Personal” and “Joint” Credit Facilities.</t>
  </si>
  <si>
    <t>2. OTHER ASSETS (IN EURO)</t>
  </si>
  <si>
    <t>TOTAL HOUSEHOLD OTHER ASSETS</t>
  </si>
  <si>
    <r>
      <t>Total Value / Estimated Value of Other Assets</t>
    </r>
    <r>
      <rPr>
        <u/>
        <sz val="19"/>
        <color indexed="8"/>
        <rFont val="Arial"/>
        <family val="2"/>
        <charset val="161"/>
      </rPr>
      <t/>
    </r>
  </si>
  <si>
    <t>Total Value of Immovable Property and Other Assets attributed to the Borrower / Guarantor is the total of: (a) Values of Assets declared as “Personal” AND (b) 1/2 (half) Value of Assets declared as “Joint”.</t>
  </si>
  <si>
    <t xml:space="preserve">For the calculation of the Monthly Household Expenses attributed to the Borrower / Guarantor, all household expenses stated in Part B are taken into consideration </t>
  </si>
  <si>
    <t xml:space="preserve">PART D: ASSETS </t>
  </si>
  <si>
    <t>TOTAL NET VALUE of Assets (Total Value of Assets minus Total Credit Facilities)</t>
  </si>
  <si>
    <t>TOTAL VALUE of Assets (Immovable Property O.M.V &amp; Other Assets)</t>
  </si>
  <si>
    <t xml:space="preserve">Total O.M.V. of the Mortgaged / Charged Immovable Property </t>
  </si>
  <si>
    <t>Total F.S.V. of the Mortgaged / Charged Immovable Property</t>
  </si>
  <si>
    <t xml:space="preserve">Total F.S.V. of the Free Immovable Property </t>
  </si>
  <si>
    <t xml:space="preserve">Total O.M.V of the Free Immovable Property </t>
  </si>
  <si>
    <t>Debt to Assets Ratio {Total Credit Facilities / Total F.S.V. of the Immovable Property} (%)</t>
  </si>
  <si>
    <t>Debt to Assets Ratio {Total Credit Facilities / Total O.M.V. of the Immovable Property} (%)</t>
  </si>
  <si>
    <t>Total F.S.V. of the Immovable Property</t>
  </si>
  <si>
    <t xml:space="preserve">Total O.M.V. of the Immovable Property </t>
  </si>
  <si>
    <t>Rents</t>
  </si>
  <si>
    <t>Lives with parents</t>
  </si>
  <si>
    <t>Other</t>
  </si>
  <si>
    <t>Astrobank</t>
  </si>
  <si>
    <t>Ancoria</t>
  </si>
  <si>
    <t>Current Debit Balance</t>
  </si>
  <si>
    <t>N/A</t>
  </si>
  <si>
    <t>Witness 1:</t>
  </si>
  <si>
    <t>Witness 2:</t>
  </si>
  <si>
    <t>Name / Surname and Signature of the Witness:</t>
  </si>
  <si>
    <t xml:space="preserve">Has ever been issued or is pending a bankruptcy or other court order against you regarding your financial obligations? (if yes, give details in another sheet) </t>
  </si>
  <si>
    <t>3. SIGNATURES</t>
  </si>
  <si>
    <t>Name / Surname AND Signature of the Borrower / Guarantor:</t>
  </si>
  <si>
    <t>Married or Couple Living Together</t>
  </si>
  <si>
    <t>Owns / Not paying Rent</t>
  </si>
  <si>
    <t>Rent</t>
  </si>
  <si>
    <t>Clothing and Footwear / Childcare and Elderly Care / Personal Care</t>
  </si>
  <si>
    <t>Security Type &amp; Amount
(Note 4)</t>
  </si>
  <si>
    <t>Expiry Date</t>
  </si>
  <si>
    <t>DATE TODAY</t>
  </si>
  <si>
    <t>Street Name</t>
  </si>
  <si>
    <t>SPOUSE DETAILS</t>
  </si>
  <si>
    <t>First Name</t>
  </si>
  <si>
    <t>Last Name</t>
  </si>
  <si>
    <t>Date Of Birth</t>
  </si>
  <si>
    <t>Accomodation Status</t>
  </si>
  <si>
    <t>Personal Email</t>
  </si>
  <si>
    <t>Age</t>
  </si>
  <si>
    <t>Employer Name</t>
  </si>
  <si>
    <t>Years of Employment</t>
  </si>
  <si>
    <t>Work Phone Number</t>
  </si>
  <si>
    <t>Number of Dependents</t>
  </si>
  <si>
    <t>Age of Dependents</t>
  </si>
  <si>
    <t>City</t>
  </si>
  <si>
    <t>Street Number</t>
  </si>
  <si>
    <t>Post Code</t>
  </si>
  <si>
    <t>Flat/Aprt Number</t>
  </si>
  <si>
    <t>Building Name</t>
  </si>
  <si>
    <t>National ID</t>
  </si>
  <si>
    <t>Passport Number</t>
  </si>
  <si>
    <t>BORROWER / GUARANTOR (Choose the correct entry):</t>
  </si>
  <si>
    <t xml:space="preserve">PART A:                                           BORROWER / GUARANTOR DETAILS </t>
  </si>
  <si>
    <t>PART B: MONTHLY INCOME &amp; HOUSEHOLD EXPENDITURE (IN EURO)</t>
  </si>
  <si>
    <t xml:space="preserve">TOTAL NET INCOME BORROWER 1 </t>
  </si>
  <si>
    <t>TOTAL NET INCOME BORROWER 2</t>
  </si>
  <si>
    <t>Customers</t>
  </si>
  <si>
    <t>Type</t>
  </si>
  <si>
    <t>Credit Facilities</t>
  </si>
  <si>
    <t>Number Of Borrower</t>
  </si>
  <si>
    <t>Household</t>
  </si>
  <si>
    <t>OMV</t>
  </si>
  <si>
    <t>FSV</t>
  </si>
  <si>
    <t xml:space="preserve">O.M.V. of the Mort. / Charged Immov. Prop. </t>
  </si>
  <si>
    <t xml:space="preserve">F.S.V. of the Mort. / Charged Immov. Prop. </t>
  </si>
  <si>
    <t xml:space="preserve">O.M.V. of the Free Immov. Prop. </t>
  </si>
  <si>
    <t xml:space="preserve">F.S.V. of the Free Immov. Prop. </t>
  </si>
  <si>
    <t>Country</t>
  </si>
  <si>
    <t>Home Phone Number</t>
  </si>
  <si>
    <t>Marital Status</t>
  </si>
  <si>
    <t xml:space="preserve">Λεπτομέρειες Εισοδημάτων </t>
  </si>
  <si>
    <t>Σύνολο Μηνιαίων Κοινωνικών Επιδομάτων</t>
  </si>
  <si>
    <t xml:space="preserve">Επίδομα Διατροφής    </t>
  </si>
  <si>
    <t>Μηνιαίο Εισόδημα από ακίνητα</t>
  </si>
  <si>
    <t>Άλλα εισοδήματα</t>
  </si>
  <si>
    <t xml:space="preserve">Σύνολο Καθαρού Εισοδήματος                                                                                      </t>
  </si>
  <si>
    <t>ΚΑΤΑΣΤΑΣΗ ΠΡΟΣΩΠΙΚΩΝ ΟΙΚΟΝΟΜΙΚΩΝ ΣΤΟΙΧΕΙΩΝ (ΚΠΟΣ) ΦΥΣΙΚΩΝ ΠΡΟΣΩΠΩΝ</t>
  </si>
  <si>
    <t xml:space="preserve">ΜΕΡΟΣ Α:                                                                       ΣΤΟΙΧΕΙΑ ΟΦΕΙΛΕΤΗ / ΕΓΓΥΗΤΗ  </t>
  </si>
  <si>
    <t>ΣΤΟΙΧΕΙΑ ΣΥΖΥΓΟΥ</t>
  </si>
  <si>
    <t>ΟΦΕΙΛΕΤΗΣ / ΕΓΓΥΗΤΗΣ  (Επιλέξετε την σωστή καταχώρηση):</t>
  </si>
  <si>
    <t>Οφειλέτης</t>
  </si>
  <si>
    <t>Εγγυητής</t>
  </si>
  <si>
    <t>Δ/Ι</t>
  </si>
  <si>
    <t>Ναι</t>
  </si>
  <si>
    <t>Όχι</t>
  </si>
  <si>
    <t xml:space="preserve">Εγγαμος/η ή Ζευγάρι που συγκατοικεί </t>
  </si>
  <si>
    <t>Αγαμος/η</t>
  </si>
  <si>
    <t>Διαζευγμένος/η</t>
  </si>
  <si>
    <t>Σε Χηρεία</t>
  </si>
  <si>
    <t>Δεσμευμένη</t>
  </si>
  <si>
    <t>Ελεύθερη</t>
  </si>
  <si>
    <t>Τράπεζα Κύπρου</t>
  </si>
  <si>
    <t>Ελληνική Τράπεζα</t>
  </si>
  <si>
    <t>Εθνική Τράπεζα</t>
  </si>
  <si>
    <t>Οργανισμός Χρηματοδοτήσεως Στέγης</t>
  </si>
  <si>
    <t>Άλλος Πιστωτικός Οργανισμός</t>
  </si>
  <si>
    <t>Στεγαστικό Δάνειο - 1η Κατοικία</t>
  </si>
  <si>
    <t>Στεγαστικό Δάνειο - Επενδυτικό</t>
  </si>
  <si>
    <t>Στεγαστικό Δάνειο - Επαγγελματική Στέγη</t>
  </si>
  <si>
    <t>Καταναλωτικό / Προσωπικό Δάνειο</t>
  </si>
  <si>
    <t>Επιχειρηματικό Δάνειο</t>
  </si>
  <si>
    <t>Όριο Υπερανάληψης (Σημ. 3)</t>
  </si>
  <si>
    <t>Πιστωτική Κάρτα (Σημ. 3)</t>
  </si>
  <si>
    <t>Ενοικιαγορά / Μίσθωση</t>
  </si>
  <si>
    <t>Άλλη Πιστωτική Διευκόλυνση</t>
  </si>
  <si>
    <t>Ιδιοκατοίκηση / Δεν πληρώνει ενοίκιο</t>
  </si>
  <si>
    <t xml:space="preserve">Ενοίκιο </t>
  </si>
  <si>
    <t>Διαμονή με γονείς</t>
  </si>
  <si>
    <t>Άλλο</t>
  </si>
  <si>
    <t>Καταθέσεις</t>
  </si>
  <si>
    <t>Αυτοκίνητο</t>
  </si>
  <si>
    <t>Επενδυτικές Ασφάλειες Ζωής</t>
  </si>
  <si>
    <t xml:space="preserve">Μετοχές </t>
  </si>
  <si>
    <t>Άλλες Επενδύσεις</t>
  </si>
  <si>
    <t>Mε το παρόν δηλώνω ότι τα  στοιχεία  που περιλαμβάνονται στην Κατάσταση Προσωπικών Οικονομικών Στοιχείων είναι πλήρη, αληθή και παριστάνουν ορθή δήλωση των  οικονομικών και περιουσιακών μου στοιχείων κατά την ημερομηνία που φέρει το παρόν έγγραφο. Αναλαμβάνω δε να αποζημιώσω και να κρατώ την Τράπεζα καλυμμένη για οποιαδήποτε απώλεια, ζημιά ή έξοδα ή απώλεια ή/και για οποιαδήποτε αγωγή ή/και άλλη διαδικασία ήθελε εγερθεί εναντίον της λόγω ψευδών παραστάσεων, λάθους, ασάφειας ή ανεπάρκειας της παρούσας δήλωσης. Περαιτέρω δηλώνω ότι η παρούσα Κατάσταση Προσωπικών Οικονομικών Στοιχείων δίδεται  εγνωσμένα, εθελούσια και με ελεύθερη βούληση σχετικά με τις τραπεζικές διευκολύνσεις τoυ πιο πάνω  Δανειολήπτη που έχει αιτηθεί να λάβει από την Τράπεζα ή  για τις οποίες  έχει αιτηθεί  ρύθμιση / αναδιάρθρωση βάσει της Οδηγίας, της Κεντρικής Τράπεζας της Κύπρου Περί της Διαχείρισης Καθυστερήσεων του 2015 και τις οποίες έχω εγγυηθεί ή προτίθεμαι να εγγυηθώ.</t>
  </si>
  <si>
    <t>Mε το παρόν δηλώνω ότι τα στοιχεία που περιλαμβάνονται στην Κατάσταση Προσωπικών Οικονομικών Στοιχείων είναι πλήρη, αληθή και παριστάνουν ορθή δήλωση των οικονομικών και περιουσιακών μου στοιχείων κατά την ημερομηνία που φέρει το παρόν έγγραφο. Αναλαμβάνω δε να αποζημιώσω και να κρατώ την Τράπεζα καλυμμένη για οποιαδήποτε απώλεια, ζημιά ή έξοδα ή απώλεια ή/και για οποιαδήποτε αγωγή ή/και άλλη διαδικασία ήθελε εγερθεί εναντίον της λόγω ψευδών παραστάσεων, λάθους, ασάφειας ή ανεπάρκειας της παρούσας δήλωσης. Περαιτέρω δηλώνω ότι η παρούσα Κατάσταση Προσωπικών Οικονομικών Στοιχείων δίδεται  εγνωσμένα, εθελούσια και με ελεύθερη βούληση  σχετικά με τις τραπεζικές διευκολύνσεις που έχω αιτηθεί να λάβω από την Τράπεζα ή  για τις οποίες  έχω αιτηθεί  ρύθμιση/αναδιάρθρωση βάσει της Οδηγίας, της Κεντρικής Τράπεζας της Κύπρου Περί της Διαχείρισης Καθυστερήσεων  του 2015.</t>
  </si>
  <si>
    <t>Σημειώσεις:</t>
  </si>
  <si>
    <t>Για το υπολογισμό των Μηνιαίων Εξόδων Νοικοκυριού που αναλογούν στον Οφειλέτη / Εγγυητή, λαμβάνονται υπόψη όλα τα έξοδα νοικοκυριού που έχουν δηλωθεί στο Μέρος Β.</t>
  </si>
  <si>
    <t>Για το Σύνολο των Μηνιαίων Αποπληρωμών Πιστωτικών Διευκολύνσεων που αναλογούν στον Οφειλέτη / Εγγυητή, έχει συναθροιστεί το ύψος των μηνιαίων δόσεων των Πιστωτικών Διευκολύνσεων που έχουν δηλωθεί ως "Προσωπικό" ΚΑΙ "Κοινό".</t>
  </si>
  <si>
    <t>Για τις Συνολικές Αξίες της Ακίνητης κ' Κινητής Περιουσίας που αναλογούν στον Οφειλέτη / Εγγυητή, έχουν συναθροιστεί: (α) οι αξίες που έχουν αποδοθεί για τα περιουσιακά στοιχεία που έχουν καταχωρηθεί ως "Προσωπικό" ΚΑΙ (β) το 1/2 των αξιών που έχουν αποδοθεί για τα περιουσιακά στοιχεία που έχουν καταχωρηθεί ως "Κοινό".</t>
  </si>
  <si>
    <t>Σύνολο Πιστωτικών Διευκολύνσεων (Για Όρια Υπεραναλήψεως και Πιστωτικές Κάρτες λαμβάνεται υπόψιν το Όριο του Λογαριασμού και όχι το Υπόλοιπο του Λογαριασμού)</t>
  </si>
  <si>
    <t>Σύνολική Αγοραία Αξία της Ακίνητης Περιουσίας</t>
  </si>
  <si>
    <t>Σύνολική Καταναγκαστική Αξία της Ακίνητης Περιουσίας</t>
  </si>
  <si>
    <t>Συνολική Αξία Κινητής Περιουσίας</t>
  </si>
  <si>
    <t>ΣΥΝΟΛΙΚΗ ΑΞΙΑ Περιουσιακών Στοιχείων (Ακίνητης κ' Κινητής Περιουσίας)</t>
  </si>
  <si>
    <t>ΣΥΝΟΛΙΚΗ ΚΑΘΑΡΗ ΑΞΙΑ Περιουσιακών Στοιχείων (Συνολική Αξία Περιουσιακών Στοιχείων μείον Σύνολο Πιστωτικών Διευκολύνσεων)</t>
  </si>
  <si>
    <t>Δείκτης Δανειακής Εξάρτησης (Debt to Assets Ratio) {Σύνολο Πιστωτικών Διευκολύνσεων / Σύνολο A.A. Ακίνητης Περιουσίας} (%)</t>
  </si>
  <si>
    <t>Δείκτης Δανειακής Εξάρτησης (Debt to Assets Ratio) {Σύνολο Πιστωτικών Διευκολύνσεων / Σύνολο A.K.Π. Ακίνητης Περιουσίας} (%)</t>
  </si>
  <si>
    <t xml:space="preserve">Σύνολο Αγοραίας Αξίας της Ενυπόθηκης / Βεβαρημένης Ακίνητης Περιουσίας </t>
  </si>
  <si>
    <t>Σύνολο Καταναγκαστικής Αξίας της Ενυπόθηκης / Βεβαρημένης Ακίνητης Περιουσίας</t>
  </si>
  <si>
    <t>Σύνολο Αγοραίας Αξίας της Ελεύθερης Ακίνητης Περιουσίας</t>
  </si>
  <si>
    <t xml:space="preserve">Σύνολο Καταναγκαστικής Αξίας της Ελεύθερης Ακίνητης Περιουσίας </t>
  </si>
  <si>
    <t xml:space="preserve">Συνολικό Μηνιαίο Καθαρό Εισόδημα </t>
  </si>
  <si>
    <t>Συνολικά Μηνιαία Έξοδα Νοικοκυριού</t>
  </si>
  <si>
    <t xml:space="preserve">Καθαρό Διαθέσιμο Εισόδημα </t>
  </si>
  <si>
    <t>Σύνολο Μηνιαίων Αποπληρωμών Πιστωτικών Διευκολύνσεων</t>
  </si>
  <si>
    <t>Συνολικό Πλεόνασμα / (Έλλειμμα) μετά την αποπληρωμή Πιστωτικών Διευκολύνσεων    </t>
  </si>
  <si>
    <t>Δείκτης Δανειακής Επιβάρυνσης (DTI ratio) {Μηνιαίες Αποπληρωμές Πιστωτικών Διευκολύνσεων / Μηνιαίο Καθαρό Εισόδημα} (%)</t>
  </si>
  <si>
    <t>Περίληψη Οικονομικών Στοιχείων (για χρήση μόνο από την Τράπεζα)</t>
  </si>
  <si>
    <t>Μάρτυρας 1:</t>
  </si>
  <si>
    <t>Μάρτυρας 2:</t>
  </si>
  <si>
    <t>Ονοματεπώνυμο και Υπογραφή Μάρτυρα:</t>
  </si>
  <si>
    <t>Αριθμός Ταυτότητας ή Αριθμός Διαβατηρίου:</t>
  </si>
  <si>
    <t>Ονοματεπώνυμο ΚΑΙ Υπογραφή 
Οφειλέτη ή Εγγυητή:</t>
  </si>
  <si>
    <t>Ονοματεπώνυμο ΚΑΙ Υπογραφή 
του Συνοφειλέτη ή του από Κοινού Εγγυητή:</t>
  </si>
  <si>
    <t>Ημερομηνία:</t>
  </si>
  <si>
    <t>Εγώ ο/η</t>
  </si>
  <si>
    <t>3. ΥΠΟΓΡΑΦΕΣ</t>
  </si>
  <si>
    <t>2. ΠΑΡΑΚΑΛΩ ΑΠΑΝΤΗΣΤΕ ΤΙΣ ΠΙΟ ΚΑΤΩ ΕΡΩΤΗΣΕΙΣ:   (να απαντηθεί από τον/την σύζυγο του οφειλέτη (αν θα είναι συνοφειλέτης) ή τον/την σύζυγο του εγγυητή (αν θα είναι από κοινού εγγυητής))</t>
  </si>
  <si>
    <t>1. ΠΑΡΑΚΑΛΩ ΑΠΑΝΤΗΣΤΕ ΤΙΣ ΠΙΟ ΚΑΤΩ ΕΡΩΤΗΣΕΙΣ:   (να απαντηθεί από τον οφειλέτη ή τον εγγυητή - ότι εφαρμόζεται)</t>
  </si>
  <si>
    <t xml:space="preserve">Είστε εγγυητής για όφελος τρίτου; </t>
  </si>
  <si>
    <t>Προσωπική εγγύηση για τον/την/τους:      </t>
  </si>
  <si>
    <t>Εάν ΝΑΙ συμπληρώστε πιο κάτω:</t>
  </si>
  <si>
    <t>Ποσό εγγύησης:</t>
  </si>
  <si>
    <t xml:space="preserve"> Όνομα Πιστωτικού Ιδρύματος: </t>
  </si>
  <si>
    <t xml:space="preserve"> Όνομα Πιστωτικού Ιδρύματος: 
</t>
  </si>
  <si>
    <t>ΜΕΡΟΣ Ε:  ΔΗΛΩΣΗ - ΥΠΟΓΡΑΦΗ</t>
  </si>
  <si>
    <t xml:space="preserve">Έχει ποτέ εκδοθεί η εκκρεμεί εναντίον σας διάταγμα πτώχευσης η άλλο δικαστικό διάταγμα αναφορικά με οικονομικές σας υποχρεώσεις; </t>
  </si>
  <si>
    <t>Έχετε οποιαδήποτε σχέση/σύνδεση με πελάτες της Τράπεζάς μας (είτε φυσικά ή νομικά πρόσωπα/οργανισμούς); (εάν ναι, δώστε πληροφορίες πιο κάτω)</t>
  </si>
  <si>
    <t>Όνομα συνδεδεμένου/ων πελάτη/ών:      </t>
  </si>
  <si>
    <t>Σχέση:      </t>
  </si>
  <si>
    <t>2. ΚΙΝΗΤΗ ΠΕΡΙΟΥΣΙΑ (ΣΕ ΕΥΡΩ)</t>
  </si>
  <si>
    <t>Είδος Κινητής Περιουσίας</t>
  </si>
  <si>
    <t>Ιδιοκτήτης</t>
  </si>
  <si>
    <t>Σχετικές λεπτομέρειες</t>
  </si>
  <si>
    <t>Owner</t>
  </si>
  <si>
    <t>Αξία / Υπολογιζόμενη Αξία</t>
  </si>
  <si>
    <t xml:space="preserve">Δεσμευμένη / Ελεύθερη </t>
  </si>
  <si>
    <t>Όνομα Πιστωτικού Ιδρύματος 
(αν είναι δεσμευμένο)</t>
  </si>
  <si>
    <t>ΣΥΝΟΛΟ ΚΙΝΗΤΗΣ ΠΕΡΙΟΥΣΙΑΣ ΝΟΙΚΟΚΥΡΙΟΥ</t>
  </si>
  <si>
    <t>ΣΥΝΟΛΟ ΑΚΙΝΗΤΗΣ ΠΕΡΙΟΥΣΙΑΣ ΝΟΙΚΟΚΥΡΙΟΥ</t>
  </si>
  <si>
    <t xml:space="preserve">Περιγραφή Ακινήτου  </t>
  </si>
  <si>
    <t>Τοποθεσία</t>
  </si>
  <si>
    <t xml:space="preserve">Μερίδιο Ιδιοκτησίας 
</t>
  </si>
  <si>
    <t>Αγοραία Αξία
(Σημ. 4)</t>
  </si>
  <si>
    <t>Αξία Καταναγκαστικής Πώλησης
(Σημ. 5)</t>
  </si>
  <si>
    <t>Ημερομηνία εκτίμησης</t>
  </si>
  <si>
    <t>Υποθήκη / Επιβάρυνση (Ναι/Όχι)</t>
  </si>
  <si>
    <t>Όνομα Πιστωτικού Οργανισμού
(αν είναι υποθηκευμένο)</t>
  </si>
  <si>
    <t>1. ΑΚΙΝΗΤΗ ΠΕΡΙΟΥΣΙΑ (ΣΕ ΕΥΡΩ)</t>
  </si>
  <si>
    <t xml:space="preserve">ΜΕΡΟΣ Δ: ΠΕΡΙΟΥΣΙΑΚΑ ΣΤΟΙΧΕΙΑ </t>
  </si>
  <si>
    <t>ΣΥΝΟΛΟ</t>
  </si>
  <si>
    <t>Πλεόνασμα / (Έλλειμμα) Νοικοκυριου μετά τις δόσεις πιστωτικών διευκολύνσεων (μη λαμβανομένης υπόψη πιθανής εξοικονόμησης):    </t>
  </si>
  <si>
    <t>Πλεόνασμα / (Έλλειμμα) Νοικοκυριού μετά τις δόσεις πιστωτικών διευκολύνσεων (λαμβανομένης υπόψη πιθανής εξοικονόμησης):     </t>
  </si>
  <si>
    <t xml:space="preserve">Είδος Πιστωτικής Διευκόλυνσης </t>
  </si>
  <si>
    <t>Όνομα Πιστωτικού Οργανισμού</t>
  </si>
  <si>
    <t xml:space="preserve">Μηνιαίες Δόσεις </t>
  </si>
  <si>
    <t xml:space="preserve">Καθυστερήσεις / Υπερβάσεις </t>
  </si>
  <si>
    <t xml:space="preserve">Χρεωστικό Υπόλοιπο Λογαριασμού   </t>
  </si>
  <si>
    <t>Αρχικό Ποσό ή Όριο</t>
  </si>
  <si>
    <t xml:space="preserve">Ημερ/νία Έκδοσης </t>
  </si>
  <si>
    <t xml:space="preserve">Ημερ/νία Λήξης </t>
  </si>
  <si>
    <t>Εναπομένουσα Διάρκεια  
(Σε μήνες)</t>
  </si>
  <si>
    <t>Αναδιάρθρωση 
(Ναι/Όχι)</t>
  </si>
  <si>
    <t>Είδος &amp; Ποσό Εξασφάλισης
(Σημ. 4)</t>
  </si>
  <si>
    <t>ΜΕΡΟΣ Γ: ΠΙΣΤΩΤΙΚΕΣ ΔΙΕΥΚΟΛΥΝΣΕΙΣ (ΣΕ ΕΥΡΩ) (Σημ. 2)</t>
  </si>
  <si>
    <t>Μηνιαίες καθυστερημένες οφειλές πλην οφειλές προς Τραπεζικά Ιδρύματα:</t>
  </si>
  <si>
    <t>Λεπτομέρειες:</t>
  </si>
  <si>
    <t>Καθαρό Διαθέσιμο Εισόδημα Νοικοκυριού (μη λαμβανομένης υπόψη πιθανής εξοικονόμησης):</t>
  </si>
  <si>
    <t>Καθαρό Διαθέσιμο Εισόδημα Νοικοκυριού (λαμβανομένης υπόψη πιθανής εξοικονόμησης):  </t>
  </si>
  <si>
    <t xml:space="preserve">Σύνολο Μηνιαίων Εξόδων Νοικοκυριού </t>
  </si>
  <si>
    <t>Έξοδα Νοικοκυριού</t>
  </si>
  <si>
    <t>Ένδυση και Υπόδηση / Φροντίδα Εξαρτώμενου / Προσωπικά Έξοδα</t>
  </si>
  <si>
    <t>Ενοίκιο</t>
  </si>
  <si>
    <t>Μέσος Όρος Μηνιαίων Εξόδων (Σημ. 1)</t>
  </si>
  <si>
    <t>Πιθανή Εξοικονόμηση</t>
  </si>
  <si>
    <t>ΜΕΡΟΣ Β: MHNIAIA ΕΙΣΟΔΗΜΑΤΑ KAI EΞΟΔΑ ΝΟΙΚΟΚΥΡΙΟΥ (ΣΕ ΕΥΡΩ)</t>
  </si>
  <si>
    <t>Όνομα</t>
  </si>
  <si>
    <t>Επίθετο</t>
  </si>
  <si>
    <t>Αρ. Ταυτότητας</t>
  </si>
  <si>
    <t>Αρ. Διαβατήριου</t>
  </si>
  <si>
    <t>Ημερ. Γέννησης</t>
  </si>
  <si>
    <t>Ηλικία</t>
  </si>
  <si>
    <t xml:space="preserve">ΠΡΟΣΩΠΙΚΑ ΣΤΟΙΧΕΙΑ </t>
  </si>
  <si>
    <t xml:space="preserve">ΜΟΝΙΜΗ ΔΙΕΥΘΥΝΣΗ ΚΑΤΟΙΚΙΑΣ </t>
  </si>
  <si>
    <t xml:space="preserve">ΣΤΟΙΧΕΙΑ ΕΡΓΟΔΟΤΗΣΗΣ </t>
  </si>
  <si>
    <t>ΔΗΜΟΓΡΑΦΙΚΑ ΣΤΟΙΧΕΙΑ</t>
  </si>
  <si>
    <t>EMPLOYMENT DATA</t>
  </si>
  <si>
    <t xml:space="preserve">PERMANENT RESIDENTIAL ADDRESS </t>
  </si>
  <si>
    <t>DEMOGRAPHIC DATA</t>
  </si>
  <si>
    <t>PERSONAL DATA</t>
  </si>
  <si>
    <t>Αρ. Κινητού τηλ.</t>
  </si>
  <si>
    <t>Αρ. Τηλεφώνου Οικίας</t>
  </si>
  <si>
    <t xml:space="preserve">Ηλεκτρ. Διεύθυνση </t>
  </si>
  <si>
    <t>Αρ. Τηλ. Εργασίας</t>
  </si>
  <si>
    <t>Όνομα Εργοδότη</t>
  </si>
  <si>
    <t>Τίτλος/Θέση</t>
  </si>
  <si>
    <t>Title / Position</t>
  </si>
  <si>
    <t>Οδός</t>
  </si>
  <si>
    <t>Αριθμός Οδού</t>
  </si>
  <si>
    <t>Ταχυδρομ. Κώδικας</t>
  </si>
  <si>
    <t>Αρ. Διαμερίσματος</t>
  </si>
  <si>
    <t>Όνομα Πολυκατοικίας</t>
  </si>
  <si>
    <t>Πόλη</t>
  </si>
  <si>
    <t>Χώρα</t>
  </si>
  <si>
    <t>Οικογενειακή Κατάσταση</t>
  </si>
  <si>
    <t>Κατάσταση Διαμονής</t>
  </si>
  <si>
    <t>Αρ. Εξαρτωμένων</t>
  </si>
  <si>
    <t>Έτη εργασίας</t>
  </si>
  <si>
    <t>Ηλικία Εξαρτωμένων</t>
  </si>
  <si>
    <t>Job Description</t>
  </si>
  <si>
    <t>Περιγραφή Εργασίας</t>
  </si>
  <si>
    <t>Mobile Phone Number</t>
  </si>
  <si>
    <t>Οφειλέτης/ες 
€</t>
  </si>
  <si>
    <t>Νοικοκυριό 
€</t>
  </si>
  <si>
    <t>Borrower(s)  
€</t>
  </si>
  <si>
    <t>Household  
€</t>
  </si>
  <si>
    <t xml:space="preserve">Other Income </t>
  </si>
  <si>
    <t>A</t>
  </si>
  <si>
    <t>B</t>
  </si>
  <si>
    <t>Δάνειο Αυτοκινήτου</t>
  </si>
  <si>
    <t>Σπουδαστικό Δάνειο</t>
  </si>
  <si>
    <t>Στεγαστικό Δάνειο - Εξοχική Κατοικία</t>
  </si>
  <si>
    <r>
      <t>Ακαθάριστος Μηνιαίος Μισθός</t>
    </r>
    <r>
      <rPr>
        <sz val="18"/>
        <color indexed="8"/>
        <rFont val="Arial"/>
        <family val="2"/>
      </rPr>
      <t xml:space="preserve"> (προ του φόρου, κοινωνικών ασφαλίσεων και οποιονδήποτε άλλων μειώσεων)</t>
    </r>
  </si>
  <si>
    <r>
      <t>Καθαρός Μηνιαίος Μισθός</t>
    </r>
    <r>
      <rPr>
        <sz val="18"/>
        <color indexed="8"/>
        <rFont val="Arial"/>
        <family val="2"/>
      </rPr>
      <t xml:space="preserve"> (μετά του φόρου, κοινωνικών ασφ. και άλλων μειώσεων)  </t>
    </r>
  </si>
  <si>
    <r>
      <t xml:space="preserve">Έξοδα Κοινής Ωφελείας / Κοινόχρηστα / Φόροι / Έξοδα Συντήρησης </t>
    </r>
    <r>
      <rPr>
        <sz val="18"/>
        <color indexed="8"/>
        <rFont val="Arial"/>
        <family val="2"/>
      </rPr>
      <t>(π.χ. Ηλεκτρισμός, Θέρμανση, Τηλεπικοινωνίες, Τηλεόραση, Υδατοπρομήθεια, Αποχετευτικό, Σκύβαλα, Δημοτικά Τέλη, Φόρος Ακίνητης Ιδιοκτησίας, Κοινόχρηστα, Έξοδα Συντήρησης Νοικοκυριού)</t>
    </r>
  </si>
  <si>
    <r>
      <t xml:space="preserve">Έξοδα Νοικοκυριού </t>
    </r>
    <r>
      <rPr>
        <sz val="18"/>
        <color indexed="8"/>
        <rFont val="Arial"/>
        <family val="2"/>
      </rPr>
      <t>(π.χ. σούπερμαρκετ, φαρμακείο)</t>
    </r>
  </si>
  <si>
    <r>
      <t>Σύνολο Άλλων Εισοδημάτων</t>
    </r>
    <r>
      <rPr>
        <sz val="18"/>
        <color indexed="8"/>
        <rFont val="Arial"/>
        <family val="2"/>
      </rPr>
      <t xml:space="preserve"> (Σύνταξη, Επιχορηγήσεις)</t>
    </r>
  </si>
  <si>
    <r>
      <t xml:space="preserve">Ασφάλειες </t>
    </r>
    <r>
      <rPr>
        <sz val="18"/>
        <color indexed="8"/>
        <rFont val="Arial"/>
        <family val="2"/>
      </rPr>
      <t xml:space="preserve">(π.χ. Ζωής, Υγείας και Ασφάλειας, Επενδυτική / Συνταξιοδοτική Ασφάλεια, Ασφάλεια Οικίας, Ασφάλεια Αυτοκινήτου)     </t>
    </r>
  </si>
  <si>
    <r>
      <t xml:space="preserve">Μεταφορές </t>
    </r>
    <r>
      <rPr>
        <sz val="18"/>
        <color indexed="8"/>
        <rFont val="Arial"/>
        <family val="2"/>
      </rPr>
      <t>(π.χ. Καύσιμα, Τέλη Κυκλοφορίας, Στάθμευση, Συντήρηση αυτοκινήτου και επισκευές)</t>
    </r>
  </si>
  <si>
    <r>
      <t xml:space="preserve">Μηνιαίο Εισόδημα από άλλα περιουσιακά στοιχεία </t>
    </r>
    <r>
      <rPr>
        <sz val="18"/>
        <color indexed="8"/>
        <rFont val="Arial"/>
        <family val="2"/>
      </rPr>
      <t xml:space="preserve">(π.χ. μερίσματα, τόκοι καταθέσεις, επενδύσεις, κλπ)  </t>
    </r>
  </si>
  <si>
    <r>
      <t>Εκπαίδευση</t>
    </r>
    <r>
      <rPr>
        <sz val="18"/>
        <color indexed="8"/>
        <rFont val="Arial"/>
        <family val="2"/>
      </rPr>
      <t xml:space="preserve"> (π.χ. Δίδακτρα Σχολείων, Ιδιωτικά μαθήματα και δραστηριότητες, Δίδακτρα Πανεπιστημίου, Στολές, Βιβλία, Έξοδα Διαμονής)</t>
    </r>
  </si>
  <si>
    <r>
      <t xml:space="preserve">Ιατρικά Έξοδα </t>
    </r>
    <r>
      <rPr>
        <sz val="18"/>
        <color indexed="8"/>
        <rFont val="Arial"/>
        <family val="2"/>
      </rPr>
      <t>(π.χ. Αμοιβές Γιατρών, Φάρμακα)</t>
    </r>
  </si>
  <si>
    <r>
      <t>Κοινωνικά Έξοδα</t>
    </r>
    <r>
      <rPr>
        <sz val="18"/>
        <rFont val="Arial"/>
        <family val="2"/>
      </rPr>
      <t xml:space="preserve"> (π.χ. Έξοδα Αναψυχής, Διακοπές - Ταξίδια, Συνδρομές, Δωρεές)</t>
    </r>
  </si>
  <si>
    <r>
      <t xml:space="preserve">Άλλα Έξοδα </t>
    </r>
    <r>
      <rPr>
        <sz val="18"/>
        <color indexed="8"/>
        <rFont val="Arial"/>
        <family val="2"/>
      </rPr>
      <t>(π.χ. Επίδομα Διατροφής)</t>
    </r>
  </si>
  <si>
    <r>
      <rPr>
        <b/>
        <sz val="18"/>
        <color indexed="8"/>
        <rFont val="Arial"/>
        <family val="2"/>
      </rPr>
      <t>Σημείωση 1:</t>
    </r>
    <r>
      <rPr>
        <sz val="18"/>
        <color indexed="8"/>
        <rFont val="Arial"/>
        <family val="2"/>
      </rPr>
      <t xml:space="preserve"> Μέσο όρος μηνιαίων εξόδων είναι το συνολικό ποσό των τριών τελευταίων λογαριασμών διαιρούμενο με τον αριθμό των σχετικών μηνών (π.χ. μέσος όρος ηλεκτρισμού είναι το συνόλο των τρίων τελευταίων λογαριασμών διαιρούμενο δια έξι). 
Αν δεν εφαρμόζεται, τότε πρέπει να γίνεται μία λογική εκτίμηση του ποσού.</t>
    </r>
  </si>
  <si>
    <r>
      <t xml:space="preserve">Σημείωση 2: </t>
    </r>
    <r>
      <rPr>
        <sz val="18"/>
        <color indexed="8"/>
        <rFont val="Arial"/>
        <family val="2"/>
      </rPr>
      <t>Το αδειοδοτημένο πιστωτικό ίδρυμα συμπληρώνει το Μέρος Γ, στο μέγιστο του δυνατού από πληροφορίες που κατέχει ή να μπορεί να βρει από το Central Credit Registry (Άρτεμις).</t>
    </r>
  </si>
  <si>
    <r>
      <t>Σημείωση 3:</t>
    </r>
    <r>
      <rPr>
        <sz val="18"/>
        <color indexed="8"/>
        <rFont val="Arial"/>
        <family val="2"/>
      </rPr>
      <t xml:space="preserve"> Η μηνιαία αποπληρωμή για Πιστωτική Κάρτα και Όριο Υπερανάληψης πρέπει να είναι τουλάχιστον ίση με τους δεδουλεμένους τόκους (Όριο * Επιτόκιο / 12 μήνες)</t>
    </r>
  </si>
  <si>
    <r>
      <t xml:space="preserve">Σημείωση 4: </t>
    </r>
    <r>
      <rPr>
        <sz val="18"/>
        <color indexed="8"/>
        <rFont val="Arial"/>
        <family val="2"/>
      </rPr>
      <t>Το ποσό εξασφάλισης για υποθήκες πρέπει να είναι το χαμηλότερο των ακόλουθων τριών: (α) Αξία Υποθήκης, (β) Καταναγκαστική Αξία Ακινήτου και (γ) Υπόλοιπο Πιστωτικής Διευκόλυνσης. Το ποσό εξασφάλισης για μετοχές είναι η μέση αγοραία τιμή των μετοχών και για αυτοκίνητο η  εκτιμημένη τρέχουσα αξία. Το ποσό εξασφάλισης για ασφάλεια είναι η αξία εξαγοράς (βάσει πρόσφατης επιβεβαίωσης από την ασφαλιστική εταιρεία). Μην δηλώσετε το ποσό κάλυψης σ'αυτό το πεδίο.</t>
    </r>
  </si>
  <si>
    <r>
      <t xml:space="preserve">Σημείωση 4: </t>
    </r>
    <r>
      <rPr>
        <sz val="18"/>
        <color indexed="8"/>
        <rFont val="Arial"/>
        <family val="2"/>
      </rPr>
      <t>Αν δεν υπάρχει εκτίμηση από επαγγελματία εκτιμητή, να υπολογιστεί η αγοραία αξία ή να καταχωρηθεί η τιμή αγοράς.</t>
    </r>
  </si>
  <si>
    <r>
      <t>Σημείωση 5:</t>
    </r>
    <r>
      <rPr>
        <sz val="18"/>
        <color indexed="8"/>
        <rFont val="Arial"/>
        <family val="2"/>
      </rPr>
      <t xml:space="preserve"> Αν δεν υπάρχει εκτίμηση από επαγγελματία εκτιμητή, να υπολογιστεί ως αξία καταναγκαστικής πώλησης το 70% της αγοραίας αξίας ή της τιμής αγοράς.</t>
    </r>
  </si>
  <si>
    <r>
      <t xml:space="preserve">Gross Monthly Salary </t>
    </r>
    <r>
      <rPr>
        <sz val="18"/>
        <color indexed="8"/>
        <rFont val="Arial"/>
        <family val="2"/>
        <charset val="161"/>
      </rPr>
      <t>(before tax, social insurance and any other deductions)</t>
    </r>
  </si>
  <si>
    <r>
      <t xml:space="preserve">Net Monthly Salary </t>
    </r>
    <r>
      <rPr>
        <sz val="18"/>
        <color indexed="8"/>
        <rFont val="Arial"/>
        <family val="2"/>
        <charset val="161"/>
      </rPr>
      <t xml:space="preserve">(after tax, social insurance and any other deductions)  </t>
    </r>
  </si>
  <si>
    <r>
      <t xml:space="preserve">Utility Bills / Common Expenses / Taxes / Maintenance </t>
    </r>
    <r>
      <rPr>
        <sz val="18"/>
        <color indexed="8"/>
        <rFont val="Arial"/>
        <family val="2"/>
        <charset val="161"/>
      </rPr>
      <t>(e.g. Electricity, Heating, TV/ Cable, Phone, Water, Sewerage, Refuse Collection, Municipality &amp; Property Taxes, Common Expenses, Housekeeping)</t>
    </r>
  </si>
  <si>
    <r>
      <t xml:space="preserve">Standard Living Expenses </t>
    </r>
    <r>
      <rPr>
        <sz val="18"/>
        <color indexed="8"/>
        <rFont val="Arial"/>
        <family val="2"/>
        <charset val="161"/>
      </rPr>
      <t>(e.g. Supermarket, Pharmacy)</t>
    </r>
  </si>
  <si>
    <r>
      <t xml:space="preserve">Total Other Income </t>
    </r>
    <r>
      <rPr>
        <sz val="18"/>
        <color indexed="8"/>
        <rFont val="Arial"/>
        <family val="2"/>
        <charset val="161"/>
      </rPr>
      <t>(e.g. pension, grants)</t>
    </r>
    <r>
      <rPr>
        <b/>
        <sz val="18"/>
        <color indexed="8"/>
        <rFont val="Arial"/>
        <family val="2"/>
        <charset val="161"/>
      </rPr>
      <t xml:space="preserve"> </t>
    </r>
  </si>
  <si>
    <r>
      <t xml:space="preserve">Insurances </t>
    </r>
    <r>
      <rPr>
        <sz val="18"/>
        <color indexed="8"/>
        <rFont val="Arial"/>
        <family val="2"/>
        <charset val="161"/>
      </rPr>
      <t xml:space="preserve">(e.g. Life Insurance, Medical Insurance, Investment / Pension Insurance, Property / Car Insurance)  </t>
    </r>
    <r>
      <rPr>
        <b/>
        <sz val="18"/>
        <color indexed="8"/>
        <rFont val="Arial"/>
        <family val="2"/>
        <charset val="161"/>
      </rPr>
      <t xml:space="preserve"> </t>
    </r>
  </si>
  <si>
    <r>
      <t xml:space="preserve">Transportation Costs </t>
    </r>
    <r>
      <rPr>
        <sz val="18"/>
        <color indexed="8"/>
        <rFont val="Arial"/>
        <family val="2"/>
        <charset val="161"/>
      </rPr>
      <t>(e.g. Fuel, Road Tax, Car Parking, Car Maintenance / Repairs)</t>
    </r>
  </si>
  <si>
    <r>
      <t xml:space="preserve">Monthly Income from Non- Property Assets </t>
    </r>
    <r>
      <rPr>
        <sz val="18"/>
        <color indexed="8"/>
        <rFont val="Arial"/>
        <family val="2"/>
        <charset val="161"/>
      </rPr>
      <t>(e.g. dividends, interest, investments etc)</t>
    </r>
  </si>
  <si>
    <r>
      <t xml:space="preserve">Education </t>
    </r>
    <r>
      <rPr>
        <sz val="18"/>
        <color indexed="8"/>
        <rFont val="Arial"/>
        <family val="2"/>
        <charset val="161"/>
      </rPr>
      <t>(e.g. School Fess, Private Lessons and Curricular Activities Fees, University / College Fees, Uniforms, Books, Accommodation Fees)</t>
    </r>
  </si>
  <si>
    <r>
      <t xml:space="preserve">Medical expenses </t>
    </r>
    <r>
      <rPr>
        <sz val="18"/>
        <color indexed="8"/>
        <rFont val="Arial"/>
        <family val="2"/>
        <charset val="161"/>
      </rPr>
      <t>(e.g. Doctor fees, Medication)</t>
    </r>
  </si>
  <si>
    <r>
      <t xml:space="preserve">Social Expenses </t>
    </r>
    <r>
      <rPr>
        <sz val="18"/>
        <rFont val="Arial"/>
        <family val="2"/>
        <charset val="161"/>
      </rPr>
      <t>(e.g. Leisure Expenses, Holidays, Memberships / Subscriptions / Donations)</t>
    </r>
  </si>
  <si>
    <r>
      <t>Other Expenses</t>
    </r>
    <r>
      <rPr>
        <sz val="18"/>
        <color indexed="8"/>
        <rFont val="Arial"/>
        <family val="2"/>
        <charset val="161"/>
      </rPr>
      <t xml:space="preserve"> (e.g. Alimony)</t>
    </r>
  </si>
  <si>
    <r>
      <rPr>
        <b/>
        <u/>
        <sz val="18"/>
        <color indexed="8"/>
        <rFont val="Arial"/>
        <family val="2"/>
        <charset val="161"/>
      </rPr>
      <t>Note 1</t>
    </r>
    <r>
      <rPr>
        <b/>
        <sz val="18"/>
        <color indexed="8"/>
        <rFont val="Arial"/>
        <family val="2"/>
      </rPr>
      <t xml:space="preserve">: </t>
    </r>
    <r>
      <rPr>
        <sz val="18"/>
        <color indexed="8"/>
        <rFont val="Arial"/>
        <family val="2"/>
        <charset val="161"/>
      </rPr>
      <t>Average Monthly expenses is the total of the last three bills divided by the number of relevant months (e.g. average charge of the electricity is the total of the latest three utility bills divided by six). If not applicable, a reasonable estimation must be provided.</t>
    </r>
  </si>
  <si>
    <r>
      <t xml:space="preserve">Note 2: </t>
    </r>
    <r>
      <rPr>
        <sz val="18"/>
        <color indexed="8"/>
        <rFont val="Arial"/>
        <family val="2"/>
        <charset val="161"/>
      </rPr>
      <t xml:space="preserve">The authorised financial institution completes Part C, as accurately as possible, based both on available and Central Credit Registry (Artemis) information. </t>
    </r>
  </si>
  <si>
    <r>
      <t xml:space="preserve">Note 3: </t>
    </r>
    <r>
      <rPr>
        <sz val="18"/>
        <color indexed="8"/>
        <rFont val="Arial"/>
        <family val="2"/>
        <charset val="161"/>
      </rPr>
      <t>The monthly installment for Credit Cards and Overdraft Limits must be at least the accrued interest (Limit * Rate / 12 months).</t>
    </r>
  </si>
  <si>
    <r>
      <t xml:space="preserve">Note 4: </t>
    </r>
    <r>
      <rPr>
        <sz val="18"/>
        <color indexed="8"/>
        <rFont val="Arial"/>
        <family val="2"/>
        <charset val="161"/>
      </rPr>
      <t xml:space="preserve">Security Amount for Mortgages is the lowest of the following three: (a) Mortgage Value, (b) Forced Sales Value of the property  and (c) Current Balance of the Credit Facility. Security Amount for Shares is the mid-price of the market value of shares and for car the estimated current value. Security Amount for Insurances is the surrender value (according to recent confirmation from the Insurance Company). </t>
    </r>
    <r>
      <rPr>
        <u/>
        <sz val="18"/>
        <color indexed="8"/>
        <rFont val="Arial"/>
        <family val="2"/>
        <charset val="161"/>
      </rPr>
      <t>Do not write the coverage amount in that field</t>
    </r>
    <r>
      <rPr>
        <sz val="18"/>
        <color indexed="8"/>
        <rFont val="Arial"/>
        <family val="2"/>
        <charset val="161"/>
      </rPr>
      <t>.</t>
    </r>
  </si>
  <si>
    <r>
      <t xml:space="preserve">Note 4: </t>
    </r>
    <r>
      <rPr>
        <sz val="18"/>
        <color indexed="8"/>
        <rFont val="Arial"/>
        <family val="2"/>
        <charset val="161"/>
      </rPr>
      <t>If there is not a professional valuation, insert the estimated current value or the purchase price.</t>
    </r>
  </si>
  <si>
    <r>
      <t xml:space="preserve">Note 5: </t>
    </r>
    <r>
      <rPr>
        <sz val="18"/>
        <color indexed="8"/>
        <rFont val="Arial"/>
        <family val="2"/>
        <charset val="161"/>
      </rPr>
      <t xml:space="preserve">If there is not a professional valuation, calculate F.S.V. as the 70% of the Open Market Value or the purchase price. </t>
    </r>
  </si>
  <si>
    <r>
      <t xml:space="preserve">1. PLEASE ANSWER THE FOLLOWING QUESTIONS:   </t>
    </r>
    <r>
      <rPr>
        <b/>
        <i/>
        <sz val="18"/>
        <color indexed="10"/>
        <rFont val="Arial"/>
        <family val="2"/>
        <charset val="161"/>
      </rPr>
      <t xml:space="preserve">(to be answered from the borrower or guarantor - whatever is applicable) </t>
    </r>
  </si>
  <si>
    <r>
      <t xml:space="preserve">2. PLEASE ANSWER THE FOLLOWING QUESTIONS:   </t>
    </r>
    <r>
      <rPr>
        <b/>
        <i/>
        <sz val="18"/>
        <color indexed="10"/>
        <rFont val="Arial"/>
        <family val="2"/>
        <charset val="161"/>
      </rPr>
      <t>(to be answered from the spouse of the borrower (if he/she will be co-borrower) or the spouse of the guarantor (if he/she will be co-guarantor))</t>
    </r>
  </si>
  <si>
    <r>
      <t xml:space="preserve">Name / Surname AND Signature of the Co-Borrower / Co-Guarantor 
</t>
    </r>
    <r>
      <rPr>
        <b/>
        <i/>
        <sz val="18"/>
        <color indexed="8"/>
        <rFont val="Arial"/>
        <family val="2"/>
        <charset val="161"/>
      </rPr>
      <t>(if applicable)</t>
    </r>
    <r>
      <rPr>
        <b/>
        <sz val="18"/>
        <color indexed="8"/>
        <rFont val="Arial"/>
        <family val="2"/>
        <charset val="161"/>
      </rPr>
      <t>:</t>
    </r>
  </si>
  <si>
    <r>
      <t xml:space="preserve">Total Credit Facilities </t>
    </r>
    <r>
      <rPr>
        <i/>
        <sz val="18"/>
        <color indexed="8"/>
        <rFont val="Arial"/>
        <family val="2"/>
        <charset val="161"/>
      </rPr>
      <t>(For Overdraft and Credit Cards Accounts we take into consideration Account 's Limit and not Account' s Balance)</t>
    </r>
  </si>
  <si>
    <r>
      <rPr>
        <b/>
        <u/>
        <sz val="18"/>
        <color indexed="8"/>
        <rFont val="Arial"/>
        <family val="2"/>
        <charset val="161"/>
      </rPr>
      <t>Notes</t>
    </r>
    <r>
      <rPr>
        <b/>
        <sz val="18"/>
        <color indexed="8"/>
        <rFont val="Arial"/>
        <family val="2"/>
        <charset val="161"/>
      </rPr>
      <t>:</t>
    </r>
  </si>
  <si>
    <t>[[GCB_FINANCIAL_INSTITUTION_NAMER2]]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</si>
</sst>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numFmts>
  <fonts count="42" x14ac:knownFonts="1">
    <font>
      <sz val="11"/>
      <color theme="1"/>
      <name val="Calibri"/>
      <family val="2"/>
      <scheme val="minor"/>
    </font>
    <font>
      <b/>
      <sz val="16"/>
      <color indexed="8"/>
      <name val="Arial"/>
      <family val="2"/>
      <charset val="161"/>
    </font>
    <font>
      <sz val="16"/>
      <color indexed="8"/>
      <name val="Calibri"/>
      <family val="2"/>
    </font>
    <font>
      <sz val="16"/>
      <color indexed="8"/>
      <name val="Arial"/>
      <family val="2"/>
      <charset val="161"/>
    </font>
    <font>
      <b/>
      <sz val="16"/>
      <color indexed="8"/>
      <name val="Calibri"/>
      <family val="2"/>
    </font>
    <font>
      <b/>
      <i/>
      <sz val="16"/>
      <color indexed="8"/>
      <name val="Arial"/>
      <family val="2"/>
      <charset val="161"/>
    </font>
    <font>
      <sz val="19"/>
      <color indexed="8"/>
      <name val="Arial"/>
      <family val="2"/>
      <charset val="161"/>
    </font>
    <font>
      <sz val="19"/>
      <name val="Arial"/>
      <family val="2"/>
      <charset val="161"/>
    </font>
    <font>
      <b/>
      <u/>
      <sz val="19"/>
      <color indexed="8"/>
      <name val="Arial"/>
      <family val="2"/>
      <charset val="161"/>
    </font>
    <font>
      <u/>
      <sz val="19"/>
      <color indexed="8"/>
      <name val="Arial"/>
      <family val="2"/>
      <charset val="161"/>
    </font>
    <font>
      <b/>
      <sz val="19"/>
      <color indexed="10"/>
      <name val="Arial"/>
      <family val="2"/>
      <charset val="161"/>
    </font>
    <font>
      <b/>
      <sz val="16"/>
      <name val="Arial"/>
      <family val="2"/>
    </font>
    <font>
      <sz val="11"/>
      <color theme="1"/>
      <name val="Calibri"/>
      <family val="2"/>
      <scheme val="minor"/>
    </font>
    <font>
      <u/>
      <sz val="11"/>
      <color theme="10"/>
      <name val="Calibri"/>
      <family val="2"/>
      <scheme val="minor"/>
    </font>
    <font>
      <sz val="19"/>
      <color theme="1"/>
      <name val="Arial"/>
      <family val="2"/>
      <charset val="161"/>
    </font>
    <font>
      <b/>
      <sz val="14"/>
      <color rgb="FFFF0000"/>
      <name val="Arial"/>
      <family val="2"/>
    </font>
    <font>
      <b/>
      <sz val="19"/>
      <color rgb="FFFF0000"/>
      <name val="Arial"/>
      <family val="2"/>
    </font>
    <font>
      <sz val="18"/>
      <name val="Arial"/>
      <family val="2"/>
    </font>
    <font>
      <u/>
      <sz val="18"/>
      <color theme="10"/>
      <name val="Calibri"/>
      <family val="2"/>
      <scheme val="minor"/>
    </font>
    <font>
      <sz val="18"/>
      <color indexed="8"/>
      <name val="Arial"/>
      <family val="2"/>
    </font>
    <font>
      <b/>
      <sz val="18"/>
      <color indexed="8"/>
      <name val="Arial"/>
      <family val="2"/>
    </font>
    <font>
      <sz val="18"/>
      <color indexed="8"/>
      <name val="Arial"/>
      <family val="2"/>
      <charset val="161"/>
    </font>
    <font>
      <sz val="18"/>
      <color theme="1"/>
      <name val="Arial"/>
      <family val="2"/>
    </font>
    <font>
      <sz val="18"/>
      <color indexed="8"/>
      <name val="Calibri"/>
      <family val="2"/>
    </font>
    <font>
      <sz val="18"/>
      <color theme="1"/>
      <name val="Calibri"/>
      <family val="2"/>
      <scheme val="minor"/>
    </font>
    <font>
      <b/>
      <sz val="18"/>
      <color indexed="10"/>
      <name val="Arial"/>
      <family val="2"/>
    </font>
    <font>
      <b/>
      <sz val="18"/>
      <color indexed="8"/>
      <name val="Calibri"/>
      <family val="2"/>
    </font>
    <font>
      <b/>
      <sz val="18"/>
      <color rgb="FFFF0000"/>
      <name val="Arial"/>
      <family val="2"/>
    </font>
    <font>
      <b/>
      <sz val="18"/>
      <name val="Arial"/>
      <family val="2"/>
    </font>
    <font>
      <b/>
      <sz val="18"/>
      <name val="Arial"/>
      <family val="2"/>
      <charset val="161"/>
    </font>
    <font>
      <sz val="18"/>
      <name val="Calibri"/>
      <family val="2"/>
    </font>
    <font>
      <b/>
      <sz val="18"/>
      <color indexed="8"/>
      <name val="Arial"/>
      <family val="2"/>
      <charset val="161"/>
    </font>
    <font>
      <sz val="18"/>
      <name val="Arial"/>
      <family val="2"/>
      <charset val="161"/>
    </font>
    <font>
      <b/>
      <sz val="18"/>
      <color rgb="FF000000"/>
      <name val="Arial"/>
      <family val="2"/>
    </font>
    <font>
      <b/>
      <sz val="18"/>
      <color indexed="10"/>
      <name val="Arial"/>
      <family val="2"/>
      <charset val="161"/>
    </font>
    <font>
      <u/>
      <sz val="18"/>
      <color indexed="8"/>
      <name val="Arial"/>
      <family val="2"/>
      <charset val="161"/>
    </font>
    <font>
      <b/>
      <sz val="18"/>
      <color rgb="FFFF0000"/>
      <name val="Arial"/>
      <family val="2"/>
      <charset val="161"/>
    </font>
    <font>
      <b/>
      <sz val="18"/>
      <color theme="1"/>
      <name val="Arial"/>
      <family val="2"/>
      <charset val="161"/>
    </font>
    <font>
      <b/>
      <u/>
      <sz val="18"/>
      <color indexed="8"/>
      <name val="Arial"/>
      <family val="2"/>
      <charset val="161"/>
    </font>
    <font>
      <b/>
      <i/>
      <sz val="18"/>
      <color indexed="10"/>
      <name val="Arial"/>
      <family val="2"/>
      <charset val="161"/>
    </font>
    <font>
      <b/>
      <i/>
      <sz val="18"/>
      <color indexed="8"/>
      <name val="Arial"/>
      <family val="2"/>
      <charset val="161"/>
    </font>
    <font>
      <i/>
      <sz val="18"/>
      <color indexed="8"/>
      <name val="Arial"/>
      <family val="2"/>
      <charset val="161"/>
    </font>
  </fonts>
  <fills count="10">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FF0000"/>
        <bgColor indexed="64"/>
      </patternFill>
    </fill>
  </fills>
  <borders count="62">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3">
    <xf numFmtId="0" fontId="0" fillId="0" borderId="0"/>
    <xf numFmtId="0" fontId="13" fillId="0" borderId="0" applyNumberFormat="0" applyFill="0" applyBorder="0" applyAlignment="0" applyProtection="0"/>
    <xf numFmtId="9" fontId="12" fillId="0" borderId="0" applyFont="0" applyFill="0" applyBorder="0" applyAlignment="0" applyProtection="0"/>
  </cellStyleXfs>
  <cellXfs count="538">
    <xf numFmtId="0" fontId="0" fillId="0" borderId="0" xfId="0"/>
    <xf numFmtId="0" fontId="3" fillId="7" borderId="10" xfId="0" applyFont="1" applyFill="1" applyBorder="1"/>
    <xf numFmtId="0" fontId="3" fillId="7" borderId="1" xfId="0" applyFont="1" applyFill="1" applyBorder="1" applyAlignment="1">
      <alignment horizontal="left" vertical="top"/>
    </xf>
    <xf numFmtId="3" fontId="6" fillId="7" borderId="10" xfId="0" applyNumberFormat="1" applyFont="1" applyFill="1" applyBorder="1" applyAlignment="1" applyProtection="1">
      <alignment horizontal="center" vertical="top" wrapText="1"/>
      <protection locked="0"/>
    </xf>
    <xf numFmtId="3" fontId="6" fillId="7" borderId="1" xfId="0" applyNumberFormat="1" applyFont="1" applyFill="1" applyBorder="1" applyAlignment="1" applyProtection="1">
      <alignment horizontal="center" vertical="top" wrapText="1"/>
      <protection locked="0"/>
    </xf>
    <xf numFmtId="3" fontId="11" fillId="7" borderId="11" xfId="0" applyNumberFormat="1" applyFont="1" applyFill="1" applyBorder="1" applyAlignment="1">
      <alignment horizontal="center" wrapText="1"/>
    </xf>
    <xf numFmtId="3" fontId="11" fillId="7" borderId="3" xfId="0" applyNumberFormat="1" applyFont="1" applyFill="1" applyBorder="1" applyAlignment="1">
      <alignment horizontal="center" vertical="top"/>
    </xf>
    <xf numFmtId="0" fontId="1" fillId="7" borderId="10" xfId="0" applyFont="1" applyFill="1" applyBorder="1" applyAlignment="1">
      <alignment horizontal="left" vertical="center" wrapText="1"/>
    </xf>
    <xf numFmtId="0" fontId="1" fillId="7" borderId="2"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7" borderId="16" xfId="0" applyFont="1" applyFill="1" applyBorder="1" applyAlignment="1">
      <alignment horizontal="left" vertical="center" wrapText="1"/>
    </xf>
    <xf numFmtId="0" fontId="6" fillId="6" borderId="6" xfId="0" applyFont="1" applyFill="1" applyBorder="1" applyAlignment="1">
      <alignment horizontal="left" vertical="top"/>
    </xf>
    <xf numFmtId="0" fontId="14" fillId="6" borderId="0" xfId="0" applyFont="1" applyFill="1" applyAlignment="1">
      <alignment horizontal="left" vertical="top"/>
    </xf>
    <xf numFmtId="0" fontId="6" fillId="6" borderId="0" xfId="0" applyFont="1" applyFill="1" applyAlignment="1">
      <alignment horizontal="left" vertical="top"/>
    </xf>
    <xf numFmtId="0" fontId="0" fillId="6" borderId="0" xfId="0" applyFill="1" applyAlignment="1">
      <alignment horizontal="left" vertical="top"/>
    </xf>
    <xf numFmtId="0" fontId="14" fillId="0" borderId="18" xfId="0" applyFont="1" applyBorder="1" applyAlignment="1">
      <alignment horizontal="left" vertical="top"/>
    </xf>
    <xf numFmtId="0" fontId="6" fillId="6" borderId="4" xfId="0" applyFont="1" applyFill="1" applyBorder="1" applyAlignment="1">
      <alignment horizontal="left" vertical="top"/>
    </xf>
    <xf numFmtId="0" fontId="6" fillId="6" borderId="5" xfId="0" applyFont="1" applyFill="1" applyBorder="1" applyAlignment="1">
      <alignment horizontal="left" vertical="top"/>
    </xf>
    <xf numFmtId="0" fontId="6" fillId="6" borderId="19" xfId="0" quotePrefix="1" applyFont="1" applyFill="1" applyBorder="1" applyAlignment="1">
      <alignment horizontal="left" vertical="top"/>
    </xf>
    <xf numFmtId="0" fontId="14" fillId="6" borderId="20" xfId="0" applyFont="1" applyFill="1" applyBorder="1" applyAlignment="1">
      <alignment horizontal="left" vertical="top"/>
    </xf>
    <xf numFmtId="0" fontId="0" fillId="6" borderId="21" xfId="0" applyFill="1" applyBorder="1" applyAlignment="1">
      <alignment horizontal="left" vertical="top"/>
    </xf>
    <xf numFmtId="0" fontId="6" fillId="6" borderId="22" xfId="0" quotePrefix="1" applyFont="1" applyFill="1" applyBorder="1" applyAlignment="1">
      <alignment horizontal="left" vertical="top"/>
    </xf>
    <xf numFmtId="0" fontId="0" fillId="6" borderId="23" xfId="0" applyFill="1" applyBorder="1" applyAlignment="1">
      <alignment horizontal="left" vertical="top"/>
    </xf>
    <xf numFmtId="0" fontId="6" fillId="6" borderId="22" xfId="0" applyFont="1" applyFill="1" applyBorder="1" applyAlignment="1">
      <alignment horizontal="left" vertical="top"/>
    </xf>
    <xf numFmtId="0" fontId="14" fillId="6" borderId="23" xfId="0" applyFont="1" applyFill="1" applyBorder="1" applyAlignment="1">
      <alignment horizontal="left" vertical="top"/>
    </xf>
    <xf numFmtId="0" fontId="6" fillId="6" borderId="24" xfId="0" applyFont="1" applyFill="1" applyBorder="1" applyAlignment="1">
      <alignment horizontal="left" vertical="top"/>
    </xf>
    <xf numFmtId="0" fontId="14" fillId="6" borderId="18" xfId="0" applyFont="1" applyFill="1" applyBorder="1" applyAlignment="1">
      <alignment horizontal="left" vertical="top"/>
    </xf>
    <xf numFmtId="0" fontId="14" fillId="6" borderId="25" xfId="0" applyFont="1" applyFill="1" applyBorder="1" applyAlignment="1">
      <alignment horizontal="left" vertical="top"/>
    </xf>
    <xf numFmtId="0" fontId="6" fillId="6" borderId="19" xfId="0" applyFont="1" applyFill="1" applyBorder="1" applyAlignment="1">
      <alignment horizontal="left"/>
    </xf>
    <xf numFmtId="0" fontId="6" fillId="6" borderId="20" xfId="0" applyFont="1" applyFill="1" applyBorder="1" applyAlignment="1">
      <alignment horizontal="left" vertical="top"/>
    </xf>
    <xf numFmtId="0" fontId="6" fillId="6" borderId="21" xfId="0" applyFont="1" applyFill="1" applyBorder="1" applyAlignment="1">
      <alignment horizontal="left" vertical="top"/>
    </xf>
    <xf numFmtId="0" fontId="6" fillId="6" borderId="22" xfId="0" applyFont="1" applyFill="1" applyBorder="1" applyAlignment="1">
      <alignment horizontal="left"/>
    </xf>
    <xf numFmtId="0" fontId="6" fillId="6" borderId="24" xfId="0" applyFont="1" applyFill="1" applyBorder="1" applyAlignment="1">
      <alignment horizontal="left"/>
    </xf>
    <xf numFmtId="0" fontId="6" fillId="6" borderId="18" xfId="0" applyFont="1" applyFill="1" applyBorder="1" applyAlignment="1">
      <alignment horizontal="left" vertical="top"/>
    </xf>
    <xf numFmtId="0" fontId="6" fillId="6" borderId="19" xfId="0" applyFont="1" applyFill="1" applyBorder="1" applyAlignment="1">
      <alignment horizontal="left" vertical="top"/>
    </xf>
    <xf numFmtId="0" fontId="2" fillId="6" borderId="20" xfId="0" applyFont="1" applyFill="1" applyBorder="1" applyAlignment="1">
      <alignment horizontal="left" vertical="top"/>
    </xf>
    <xf numFmtId="0" fontId="2" fillId="6" borderId="21" xfId="0" applyFont="1" applyFill="1" applyBorder="1" applyAlignment="1">
      <alignment horizontal="left" vertical="top"/>
    </xf>
    <xf numFmtId="0" fontId="2" fillId="6" borderId="0" xfId="0" applyFont="1" applyFill="1" applyAlignment="1">
      <alignment horizontal="left" vertical="top"/>
    </xf>
    <xf numFmtId="0" fontId="2" fillId="6" borderId="23" xfId="0" applyFont="1" applyFill="1" applyBorder="1" applyAlignment="1">
      <alignment horizontal="left" vertical="top"/>
    </xf>
    <xf numFmtId="0" fontId="2" fillId="6" borderId="18" xfId="0" applyFont="1" applyFill="1" applyBorder="1" applyAlignment="1">
      <alignment horizontal="left" vertical="top"/>
    </xf>
    <xf numFmtId="0" fontId="2" fillId="6" borderId="25" xfId="0" applyFont="1" applyFill="1" applyBorder="1" applyAlignment="1">
      <alignment horizontal="left" vertical="top"/>
    </xf>
    <xf numFmtId="0" fontId="6" fillId="6" borderId="0" xfId="0" applyFont="1" applyFill="1" applyAlignment="1">
      <alignment vertical="top"/>
    </xf>
    <xf numFmtId="0" fontId="6" fillId="6" borderId="20" xfId="0" applyFont="1" applyFill="1" applyBorder="1" applyAlignment="1">
      <alignment vertical="top"/>
    </xf>
    <xf numFmtId="0" fontId="6" fillId="6" borderId="21" xfId="0" applyFont="1" applyFill="1" applyBorder="1" applyAlignment="1">
      <alignment vertical="top"/>
    </xf>
    <xf numFmtId="0" fontId="6" fillId="6" borderId="22" xfId="0" applyFont="1" applyFill="1" applyBorder="1" applyAlignment="1">
      <alignment vertical="top"/>
    </xf>
    <xf numFmtId="0" fontId="6" fillId="6" borderId="23" xfId="0" applyFont="1" applyFill="1" applyBorder="1" applyAlignment="1">
      <alignment vertical="top"/>
    </xf>
    <xf numFmtId="0" fontId="6" fillId="6" borderId="23" xfId="0" applyFont="1" applyFill="1" applyBorder="1" applyAlignment="1">
      <alignment horizontal="left" vertical="top"/>
    </xf>
    <xf numFmtId="0" fontId="6" fillId="6" borderId="25" xfId="0" applyFont="1" applyFill="1" applyBorder="1" applyAlignment="1">
      <alignment horizontal="left" vertical="top"/>
    </xf>
    <xf numFmtId="0" fontId="0" fillId="6" borderId="20" xfId="0" applyFill="1" applyBorder="1"/>
    <xf numFmtId="0" fontId="0" fillId="6" borderId="21" xfId="0" applyFill="1" applyBorder="1"/>
    <xf numFmtId="0" fontId="0" fillId="6" borderId="0" xfId="0" applyFill="1"/>
    <xf numFmtId="0" fontId="0" fillId="6" borderId="23" xfId="0" applyFill="1" applyBorder="1"/>
    <xf numFmtId="0" fontId="0" fillId="6" borderId="18" xfId="0" applyFill="1" applyBorder="1"/>
    <xf numFmtId="0" fontId="0" fillId="6" borderId="25" xfId="0" applyFill="1" applyBorder="1"/>
    <xf numFmtId="0" fontId="14" fillId="6" borderId="24" xfId="0" applyFont="1" applyFill="1" applyBorder="1" applyAlignment="1">
      <alignment horizontal="left" vertical="top"/>
    </xf>
    <xf numFmtId="3" fontId="1" fillId="7" borderId="2" xfId="0" applyNumberFormat="1" applyFont="1" applyFill="1" applyBorder="1" applyAlignment="1">
      <alignment horizontal="left" vertical="center" wrapText="1"/>
    </xf>
    <xf numFmtId="3" fontId="1" fillId="7" borderId="1" xfId="0" applyNumberFormat="1" applyFont="1" applyFill="1" applyBorder="1" applyAlignment="1">
      <alignment horizontal="left" vertical="center" wrapText="1"/>
    </xf>
    <xf numFmtId="0" fontId="1" fillId="7" borderId="10" xfId="0" applyFont="1" applyFill="1" applyBorder="1" applyAlignment="1">
      <alignment vertical="center" wrapText="1"/>
    </xf>
    <xf numFmtId="3" fontId="1" fillId="7" borderId="2" xfId="0" applyNumberFormat="1" applyFont="1" applyFill="1" applyBorder="1" applyAlignment="1">
      <alignment vertical="center" wrapText="1"/>
    </xf>
    <xf numFmtId="3" fontId="1" fillId="7" borderId="1" xfId="0" applyNumberFormat="1" applyFont="1" applyFill="1" applyBorder="1" applyAlignment="1">
      <alignment vertical="center" wrapText="1"/>
    </xf>
    <xf numFmtId="0" fontId="6" fillId="6" borderId="0" xfId="0" applyFont="1" applyFill="1"/>
    <xf numFmtId="0" fontId="6" fillId="6" borderId="18" xfId="0" applyFont="1" applyFill="1" applyBorder="1"/>
    <xf numFmtId="0" fontId="7" fillId="6" borderId="22" xfId="0" applyFont="1" applyFill="1" applyBorder="1" applyAlignment="1">
      <alignment horizontal="left" vertical="center"/>
    </xf>
    <xf numFmtId="0" fontId="7" fillId="6" borderId="0" xfId="0" applyFont="1" applyFill="1" applyAlignment="1">
      <alignment horizontal="left" vertical="center"/>
    </xf>
    <xf numFmtId="0" fontId="15" fillId="7" borderId="34" xfId="0" applyFont="1" applyFill="1" applyBorder="1" applyAlignment="1">
      <alignment horizontal="center" wrapText="1"/>
    </xf>
    <xf numFmtId="0" fontId="15" fillId="7" borderId="32" xfId="0" applyFont="1" applyFill="1" applyBorder="1" applyAlignment="1">
      <alignment horizontal="center" wrapText="1"/>
    </xf>
    <xf numFmtId="0" fontId="16" fillId="7" borderId="19" xfId="0" applyFont="1" applyFill="1" applyBorder="1" applyAlignment="1">
      <alignment horizontal="left" vertical="top"/>
    </xf>
    <xf numFmtId="0" fontId="16" fillId="7" borderId="20" xfId="0" applyFont="1" applyFill="1" applyBorder="1" applyAlignment="1">
      <alignment horizontal="left" vertical="top"/>
    </xf>
    <xf numFmtId="0" fontId="2" fillId="6" borderId="0" xfId="0" applyFont="1" applyFill="1"/>
    <xf numFmtId="0" fontId="2" fillId="6" borderId="0" xfId="0" applyFont="1" applyFill="1" applyAlignment="1">
      <alignment vertical="center"/>
    </xf>
    <xf numFmtId="0" fontId="4" fillId="6" borderId="0" xfId="0" applyFont="1" applyFill="1"/>
    <xf numFmtId="0" fontId="3" fillId="6" borderId="0" xfId="0" applyFont="1" applyFill="1"/>
    <xf numFmtId="0" fontId="3" fillId="6" borderId="0" xfId="0" applyFont="1" applyFill="1" applyAlignment="1">
      <alignment horizontal="left" vertical="top"/>
    </xf>
    <xf numFmtId="0" fontId="3" fillId="6" borderId="0" xfId="0" applyFont="1" applyFill="1" applyAlignment="1">
      <alignment vertical="top"/>
    </xf>
    <xf numFmtId="0" fontId="1" fillId="6" borderId="0" xfId="0" applyFont="1" applyFill="1" applyAlignment="1">
      <alignment horizontal="left" vertical="top"/>
    </xf>
    <xf numFmtId="0" fontId="6" fillId="6" borderId="0" xfId="0" applyFont="1" applyFill="1" applyAlignment="1">
      <alignment horizontal="left"/>
    </xf>
    <xf numFmtId="0" fontId="8" fillId="6" borderId="0" xfId="0" applyFont="1" applyFill="1" applyAlignment="1">
      <alignment horizontal="left" vertical="top"/>
    </xf>
    <xf numFmtId="3" fontId="1" fillId="6" borderId="0" xfId="0" applyNumberFormat="1" applyFont="1" applyFill="1" applyAlignment="1">
      <alignment horizontal="left" vertical="top"/>
    </xf>
    <xf numFmtId="0" fontId="3" fillId="6" borderId="0" xfId="0" applyFont="1" applyFill="1" applyAlignment="1">
      <alignment vertical="center"/>
    </xf>
    <xf numFmtId="0" fontId="3" fillId="6" borderId="0" xfId="0" applyFont="1" applyFill="1" applyAlignment="1">
      <alignment horizontal="left" vertical="center"/>
    </xf>
    <xf numFmtId="0" fontId="5" fillId="6" borderId="0" xfId="0" applyFont="1" applyFill="1" applyAlignment="1">
      <alignment horizontal="center" vertical="center" wrapText="1"/>
    </xf>
    <xf numFmtId="3" fontId="1" fillId="6" borderId="0" xfId="0" applyNumberFormat="1" applyFont="1" applyFill="1"/>
    <xf numFmtId="0" fontId="1" fillId="6" borderId="0" xfId="0" applyFont="1" applyFill="1"/>
    <xf numFmtId="0" fontId="1" fillId="6" borderId="0" xfId="0" applyFont="1" applyFill="1" applyAlignment="1">
      <alignment vertical="center"/>
    </xf>
    <xf numFmtId="0" fontId="19" fillId="0" borderId="29" xfId="0" applyFont="1" applyBorder="1" applyAlignment="1" applyProtection="1">
      <alignment horizontal="left" vertical="center"/>
      <protection locked="0"/>
    </xf>
    <xf numFmtId="3" fontId="21" fillId="0" borderId="14" xfId="0" applyNumberFormat="1" applyFont="1" applyBorder="1" applyAlignment="1" applyProtection="1">
      <alignment horizontal="center" vertical="center" wrapText="1"/>
      <protection locked="0"/>
    </xf>
    <xf numFmtId="3" fontId="21" fillId="0" borderId="1" xfId="0" applyNumberFormat="1" applyFont="1" applyBorder="1" applyAlignment="1" applyProtection="1">
      <alignment horizontal="center" vertical="center" wrapText="1"/>
      <protection locked="0"/>
    </xf>
    <xf numFmtId="3" fontId="21" fillId="0" borderId="28" xfId="0" applyNumberFormat="1" applyFont="1" applyBorder="1" applyAlignment="1" applyProtection="1">
      <alignment horizontal="center" vertical="center" wrapText="1"/>
      <protection locked="0"/>
    </xf>
    <xf numFmtId="3" fontId="19" fillId="0" borderId="2" xfId="0" applyNumberFormat="1"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3" fontId="19" fillId="0" borderId="1" xfId="0" quotePrefix="1" applyNumberFormat="1" applyFont="1" applyBorder="1" applyAlignment="1" applyProtection="1">
      <alignment horizontal="center" vertical="center" wrapText="1"/>
      <protection locked="0"/>
    </xf>
    <xf numFmtId="9" fontId="19" fillId="0" borderId="2" xfId="2" applyFont="1" applyBorder="1" applyAlignment="1" applyProtection="1">
      <alignment horizontal="left" vertical="center" wrapText="1"/>
      <protection locked="0"/>
    </xf>
    <xf numFmtId="0" fontId="19" fillId="0" borderId="2" xfId="0" applyFont="1" applyBorder="1" applyAlignment="1" applyProtection="1">
      <alignment horizontal="left" vertical="center" wrapText="1"/>
      <protection locked="0"/>
    </xf>
    <xf numFmtId="0" fontId="19" fillId="0" borderId="8" xfId="0" applyFont="1" applyBorder="1" applyAlignment="1" applyProtection="1">
      <alignment horizontal="left" vertical="top" wrapText="1"/>
      <protection locked="0"/>
    </xf>
    <xf numFmtId="14" fontId="19" fillId="0" borderId="2" xfId="0" applyNumberFormat="1" applyFont="1" applyBorder="1" applyAlignment="1" applyProtection="1">
      <alignment horizontal="center" vertical="center" wrapText="1"/>
      <protection locked="0"/>
    </xf>
    <xf numFmtId="14" fontId="19" fillId="0" borderId="2" xfId="0" applyNumberFormat="1" applyFont="1" applyBorder="1" applyAlignment="1" applyProtection="1">
      <alignment horizontal="left" vertical="center" wrapText="1"/>
      <protection locked="0"/>
    </xf>
    <xf numFmtId="3" fontId="1" fillId="4" borderId="11" xfId="0" applyNumberFormat="1" applyFont="1" applyFill="1" applyBorder="1" applyAlignment="1">
      <alignment horizontal="left" vertical="top" wrapText="1"/>
    </xf>
    <xf numFmtId="3" fontId="1" fillId="4" borderId="17" xfId="0" applyNumberFormat="1" applyFont="1" applyFill="1" applyBorder="1" applyAlignment="1">
      <alignment horizontal="left" vertical="top" wrapText="1"/>
    </xf>
    <xf numFmtId="3" fontId="1" fillId="4" borderId="15" xfId="0" applyNumberFormat="1" applyFont="1" applyFill="1" applyBorder="1" applyAlignment="1">
      <alignment horizontal="left" vertical="top" wrapText="1"/>
    </xf>
    <xf numFmtId="3" fontId="1" fillId="4" borderId="15" xfId="0" applyNumberFormat="1" applyFont="1" applyFill="1" applyBorder="1" applyAlignment="1">
      <alignment horizontal="center" vertical="top" wrapText="1"/>
    </xf>
    <xf numFmtId="3" fontId="1" fillId="4" borderId="3" xfId="0" applyNumberFormat="1" applyFont="1" applyFill="1" applyBorder="1" applyAlignment="1">
      <alignment horizontal="left" vertical="top" wrapText="1"/>
    </xf>
    <xf numFmtId="3" fontId="1" fillId="4" borderId="15" xfId="0" applyNumberFormat="1" applyFont="1" applyFill="1" applyBorder="1" applyAlignment="1">
      <alignment horizontal="left" vertical="top"/>
    </xf>
    <xf numFmtId="3" fontId="1" fillId="4" borderId="3" xfId="0" applyNumberFormat="1" applyFont="1" applyFill="1" applyBorder="1" applyAlignment="1">
      <alignment horizontal="left" vertical="top"/>
    </xf>
    <xf numFmtId="0" fontId="19" fillId="6" borderId="2" xfId="0" applyFont="1" applyFill="1" applyBorder="1" applyAlignment="1" applyProtection="1">
      <alignment horizontal="left" vertical="center" wrapText="1"/>
      <protection locked="0"/>
    </xf>
    <xf numFmtId="3" fontId="19" fillId="6" borderId="2" xfId="0" applyNumberFormat="1" applyFont="1" applyFill="1" applyBorder="1" applyAlignment="1" applyProtection="1">
      <alignment horizontal="center" vertical="center" wrapText="1"/>
      <protection locked="0"/>
    </xf>
    <xf numFmtId="14" fontId="19" fillId="6" borderId="2" xfId="0" applyNumberFormat="1" applyFont="1" applyFill="1" applyBorder="1" applyAlignment="1" applyProtection="1">
      <alignment horizontal="center" vertical="center" wrapText="1"/>
      <protection locked="0"/>
    </xf>
    <xf numFmtId="0" fontId="19" fillId="6" borderId="2" xfId="0" applyFont="1" applyFill="1" applyBorder="1" applyAlignment="1" applyProtection="1">
      <alignment horizontal="center" vertical="center" wrapText="1"/>
      <protection locked="0"/>
    </xf>
    <xf numFmtId="3" fontId="19" fillId="6" borderId="1" xfId="0" quotePrefix="1" applyNumberFormat="1" applyFont="1" applyFill="1" applyBorder="1" applyAlignment="1" applyProtection="1">
      <alignment horizontal="center" vertical="center" wrapText="1"/>
      <protection locked="0"/>
    </xf>
    <xf numFmtId="164" fontId="19" fillId="6" borderId="2" xfId="2" applyNumberFormat="1" applyFont="1" applyFill="1" applyBorder="1" applyAlignment="1" applyProtection="1">
      <alignment horizontal="left" vertical="center" wrapText="1"/>
      <protection locked="0"/>
    </xf>
    <xf numFmtId="0" fontId="23" fillId="0" borderId="0" xfId="0" applyFont="1"/>
    <xf numFmtId="0" fontId="24" fillId="6" borderId="0" xfId="0" applyFont="1" applyFill="1"/>
    <xf numFmtId="0" fontId="23" fillId="6" borderId="0" xfId="0" applyFont="1" applyFill="1"/>
    <xf numFmtId="0" fontId="26" fillId="6" borderId="0" xfId="0" applyFont="1" applyFill="1" applyAlignment="1">
      <alignment vertical="center"/>
    </xf>
    <xf numFmtId="0" fontId="23" fillId="6" borderId="0" xfId="0" applyFont="1" applyFill="1" applyAlignment="1">
      <alignment vertical="center"/>
    </xf>
    <xf numFmtId="0" fontId="29" fillId="5" borderId="12" xfId="0" applyFont="1" applyFill="1" applyBorder="1" applyAlignment="1">
      <alignment vertical="center" wrapText="1"/>
    </xf>
    <xf numFmtId="0" fontId="30" fillId="6" borderId="0" xfId="0" applyFont="1" applyFill="1" applyAlignment="1">
      <alignment vertical="center"/>
    </xf>
    <xf numFmtId="0" fontId="29" fillId="5" borderId="10" xfId="0" applyFont="1" applyFill="1" applyBorder="1" applyAlignment="1">
      <alignment vertical="center" wrapText="1"/>
    </xf>
    <xf numFmtId="0" fontId="29" fillId="5" borderId="13" xfId="0" applyFont="1" applyFill="1" applyBorder="1" applyAlignment="1">
      <alignment vertical="center" wrapText="1"/>
    </xf>
    <xf numFmtId="0" fontId="29" fillId="5" borderId="11" xfId="0" applyFont="1" applyFill="1" applyBorder="1" applyAlignment="1">
      <alignment vertical="center" wrapText="1"/>
    </xf>
    <xf numFmtId="0" fontId="31" fillId="5" borderId="12" xfId="0" applyFont="1" applyFill="1" applyBorder="1" applyAlignment="1">
      <alignment horizontal="left" vertical="center" wrapText="1"/>
    </xf>
    <xf numFmtId="0" fontId="31" fillId="5" borderId="13" xfId="0" applyFont="1" applyFill="1" applyBorder="1" applyAlignment="1">
      <alignment vertical="center" wrapText="1"/>
    </xf>
    <xf numFmtId="0" fontId="31" fillId="5" borderId="26" xfId="0" applyFont="1" applyFill="1" applyBorder="1" applyAlignment="1">
      <alignment vertical="center" wrapText="1"/>
    </xf>
    <xf numFmtId="0" fontId="29" fillId="5" borderId="27" xfId="0" applyFont="1" applyFill="1" applyBorder="1" applyAlignment="1">
      <alignment vertical="center" wrapText="1"/>
    </xf>
    <xf numFmtId="0" fontId="24" fillId="6" borderId="0" xfId="0" applyFont="1" applyFill="1" applyAlignment="1">
      <alignment vertical="center"/>
    </xf>
    <xf numFmtId="0" fontId="31" fillId="7" borderId="8" xfId="0" applyFont="1" applyFill="1" applyBorder="1" applyAlignment="1">
      <alignment horizontal="center" vertical="center" wrapText="1"/>
    </xf>
    <xf numFmtId="0" fontId="29" fillId="7" borderId="32" xfId="1" applyFont="1" applyFill="1" applyBorder="1" applyAlignment="1" applyProtection="1">
      <alignment horizontal="center" vertical="center" wrapText="1"/>
    </xf>
    <xf numFmtId="0" fontId="26" fillId="6" borderId="0" xfId="0" applyFont="1" applyFill="1"/>
    <xf numFmtId="0" fontId="31" fillId="7" borderId="33" xfId="0" applyFont="1" applyFill="1" applyBorder="1" applyAlignment="1">
      <alignment horizontal="center" vertical="center" wrapText="1"/>
    </xf>
    <xf numFmtId="0" fontId="31" fillId="5" borderId="8" xfId="0" applyFont="1" applyFill="1" applyBorder="1" applyAlignment="1">
      <alignment horizontal="left" vertical="top" wrapText="1"/>
    </xf>
    <xf numFmtId="0" fontId="29" fillId="5" borderId="10" xfId="0" applyFont="1" applyFill="1" applyBorder="1" applyAlignment="1">
      <alignment horizontal="left" vertical="top" wrapText="1"/>
    </xf>
    <xf numFmtId="14" fontId="19" fillId="0" borderId="2" xfId="0" applyNumberFormat="1" applyFont="1" applyBorder="1" applyAlignment="1" applyProtection="1">
      <alignment horizontal="left" vertical="top" wrapText="1"/>
      <protection locked="0"/>
    </xf>
    <xf numFmtId="0" fontId="23" fillId="6" borderId="0" xfId="0" applyFont="1" applyFill="1" applyAlignment="1">
      <alignment horizontal="left" vertical="top"/>
    </xf>
    <xf numFmtId="0" fontId="30" fillId="6" borderId="0" xfId="0" applyFont="1" applyFill="1" applyAlignment="1">
      <alignment horizontal="left" vertical="top"/>
    </xf>
    <xf numFmtId="0" fontId="26" fillId="6" borderId="0" xfId="0" applyFont="1" applyFill="1" applyAlignment="1">
      <alignment horizontal="left" vertical="top"/>
    </xf>
    <xf numFmtId="0" fontId="21" fillId="6" borderId="0" xfId="0" applyFont="1" applyFill="1" applyAlignment="1">
      <alignment horizontal="left" vertical="top"/>
    </xf>
    <xf numFmtId="0" fontId="31" fillId="6" borderId="0" xfId="0" applyFont="1" applyFill="1" applyAlignment="1">
      <alignment horizontal="left" vertical="top" wrapText="1"/>
    </xf>
    <xf numFmtId="0" fontId="20" fillId="7" borderId="30" xfId="0" applyFont="1" applyFill="1" applyBorder="1" applyAlignment="1">
      <alignment horizontal="center" vertical="top" wrapText="1"/>
    </xf>
    <xf numFmtId="3" fontId="31" fillId="4" borderId="30" xfId="0" applyNumberFormat="1" applyFont="1" applyFill="1" applyBorder="1" applyAlignment="1">
      <alignment horizontal="center" vertical="top" wrapText="1"/>
    </xf>
    <xf numFmtId="38" fontId="31" fillId="2" borderId="14" xfId="0" applyNumberFormat="1" applyFont="1" applyFill="1" applyBorder="1" applyAlignment="1">
      <alignment horizontal="center" vertical="top"/>
    </xf>
    <xf numFmtId="3" fontId="19" fillId="9" borderId="1" xfId="0" quotePrefix="1" applyNumberFormat="1" applyFont="1" applyFill="1" applyBorder="1" applyAlignment="1">
      <alignment horizontal="center" vertical="center" wrapText="1"/>
    </xf>
    <xf numFmtId="3" fontId="31" fillId="4" borderId="2" xfId="0" applyNumberFormat="1" applyFont="1" applyFill="1" applyBorder="1" applyAlignment="1">
      <alignment horizontal="center" vertical="top" wrapText="1"/>
    </xf>
    <xf numFmtId="3" fontId="31" fillId="2" borderId="2" xfId="0" applyNumberFormat="1" applyFont="1" applyFill="1" applyBorder="1" applyAlignment="1">
      <alignment horizontal="center" vertical="top" wrapText="1"/>
    </xf>
    <xf numFmtId="38" fontId="31" fillId="2" borderId="3" xfId="0" applyNumberFormat="1" applyFont="1" applyFill="1" applyBorder="1" applyAlignment="1">
      <alignment horizontal="center" vertical="top"/>
    </xf>
    <xf numFmtId="14" fontId="21" fillId="5" borderId="2" xfId="0" applyNumberFormat="1" applyFont="1" applyFill="1" applyBorder="1" applyAlignment="1">
      <alignment vertical="center"/>
    </xf>
    <xf numFmtId="14" fontId="21" fillId="0" borderId="1" xfId="0" applyNumberFormat="1" applyFont="1" applyBorder="1" applyAlignment="1">
      <alignment vertical="center"/>
    </xf>
    <xf numFmtId="14" fontId="21" fillId="5" borderId="15" xfId="0" applyNumberFormat="1" applyFont="1" applyFill="1" applyBorder="1" applyAlignment="1">
      <alignment vertical="center"/>
    </xf>
    <xf numFmtId="14" fontId="21" fillId="0" borderId="3" xfId="0" applyNumberFormat="1" applyFont="1" applyBorder="1" applyAlignment="1">
      <alignment vertical="center"/>
    </xf>
    <xf numFmtId="0" fontId="17" fillId="6" borderId="28" xfId="0" applyFont="1" applyFill="1" applyBorder="1" applyAlignment="1" applyProtection="1">
      <alignment horizontal="left" vertical="center" wrapText="1"/>
      <protection locked="0"/>
    </xf>
    <xf numFmtId="0" fontId="17" fillId="6" borderId="14" xfId="0" applyFont="1" applyFill="1" applyBorder="1" applyAlignment="1" applyProtection="1">
      <alignment horizontal="left" vertical="center" wrapText="1"/>
      <protection locked="0"/>
    </xf>
    <xf numFmtId="0" fontId="17" fillId="6" borderId="1" xfId="0" applyFont="1" applyFill="1" applyBorder="1" applyAlignment="1" applyProtection="1">
      <alignment horizontal="left" vertical="center" wrapText="1"/>
      <protection locked="0"/>
    </xf>
    <xf numFmtId="1" fontId="17" fillId="6" borderId="1" xfId="0" applyNumberFormat="1" applyFont="1" applyFill="1" applyBorder="1" applyAlignment="1" applyProtection="1">
      <alignment horizontal="left" vertical="center" wrapText="1"/>
      <protection locked="0"/>
    </xf>
    <xf numFmtId="0" fontId="17" fillId="6" borderId="14" xfId="0" applyFont="1" applyFill="1" applyBorder="1" applyAlignment="1" applyProtection="1">
      <alignment vertical="center" wrapText="1"/>
      <protection locked="0"/>
    </xf>
    <xf numFmtId="0" fontId="17" fillId="6" borderId="3" xfId="0" applyFont="1" applyFill="1" applyBorder="1" applyAlignment="1" applyProtection="1">
      <alignment horizontal="left" vertical="center" wrapText="1"/>
      <protection locked="0"/>
    </xf>
    <xf numFmtId="1" fontId="19" fillId="6" borderId="2" xfId="0" applyNumberFormat="1" applyFont="1" applyFill="1" applyBorder="1" applyAlignment="1" applyProtection="1">
      <alignment horizontal="center" vertical="center" wrapText="1"/>
      <protection locked="0"/>
    </xf>
    <xf numFmtId="0" fontId="32" fillId="6" borderId="0" xfId="0" applyFont="1" applyFill="1" applyAlignment="1">
      <alignment horizontal="left" vertical="top" wrapText="1"/>
    </xf>
    <xf numFmtId="0" fontId="21" fillId="6" borderId="11" xfId="0" applyFont="1" applyFill="1" applyBorder="1" applyAlignment="1">
      <alignment horizontal="left" vertical="top" wrapText="1"/>
    </xf>
    <xf numFmtId="0" fontId="21" fillId="6" borderId="15" xfId="0" applyFont="1" applyFill="1" applyBorder="1" applyAlignment="1">
      <alignment horizontal="left" vertical="top" wrapText="1"/>
    </xf>
    <xf numFmtId="3" fontId="21" fillId="6" borderId="15" xfId="0" applyNumberFormat="1" applyFont="1" applyFill="1" applyBorder="1" applyAlignment="1">
      <alignment horizontal="center" vertical="top"/>
    </xf>
    <xf numFmtId="3" fontId="21" fillId="6" borderId="3" xfId="0" applyNumberFormat="1" applyFont="1" applyFill="1" applyBorder="1" applyAlignment="1">
      <alignment horizontal="center" vertical="top"/>
    </xf>
    <xf numFmtId="0" fontId="31" fillId="6" borderId="20" xfId="0" applyFont="1" applyFill="1" applyBorder="1" applyAlignment="1">
      <alignment horizontal="left" vertical="top" wrapText="1"/>
    </xf>
    <xf numFmtId="0" fontId="31" fillId="6" borderId="0" xfId="0" applyFont="1" applyFill="1" applyAlignment="1">
      <alignment horizontal="left" vertical="top"/>
    </xf>
    <xf numFmtId="0" fontId="32" fillId="6" borderId="0" xfId="0" applyFont="1" applyFill="1" applyAlignment="1">
      <alignment horizontal="left" vertical="top"/>
    </xf>
    <xf numFmtId="0" fontId="21" fillId="6" borderId="10" xfId="0" applyFont="1" applyFill="1" applyBorder="1" applyAlignment="1">
      <alignment horizontal="left" vertical="top" wrapText="1"/>
    </xf>
    <xf numFmtId="0" fontId="21" fillId="6" borderId="2" xfId="0" applyFont="1" applyFill="1" applyBorder="1" applyAlignment="1">
      <alignment horizontal="left" vertical="top" wrapText="1"/>
    </xf>
    <xf numFmtId="3" fontId="21" fillId="6" borderId="2" xfId="0" applyNumberFormat="1" applyFont="1" applyFill="1" applyBorder="1" applyAlignment="1">
      <alignment horizontal="center" vertical="top"/>
    </xf>
    <xf numFmtId="3" fontId="21" fillId="6" borderId="1" xfId="0" applyNumberFormat="1" applyFont="1" applyFill="1" applyBorder="1" applyAlignment="1">
      <alignment horizontal="center" vertical="top"/>
    </xf>
    <xf numFmtId="0" fontId="31" fillId="6" borderId="10" xfId="0" applyFont="1" applyFill="1" applyBorder="1" applyAlignment="1">
      <alignment horizontal="left" vertical="top" wrapText="1"/>
    </xf>
    <xf numFmtId="0" fontId="31" fillId="6" borderId="2" xfId="0" applyFont="1" applyFill="1" applyBorder="1" applyAlignment="1">
      <alignment horizontal="left" vertical="top" wrapText="1"/>
    </xf>
    <xf numFmtId="10" fontId="31" fillId="6" borderId="2" xfId="0" applyNumberFormat="1" applyFont="1" applyFill="1" applyBorder="1" applyAlignment="1">
      <alignment horizontal="center" vertical="top"/>
    </xf>
    <xf numFmtId="10" fontId="31" fillId="6" borderId="2" xfId="0" applyNumberFormat="1" applyFont="1" applyFill="1" applyBorder="1" applyAlignment="1">
      <alignment horizontal="center" vertical="top" wrapText="1"/>
    </xf>
    <xf numFmtId="10" fontId="37" fillId="6" borderId="1" xfId="0" applyNumberFormat="1" applyFont="1" applyFill="1" applyBorder="1" applyAlignment="1">
      <alignment horizontal="center" vertical="top" wrapText="1"/>
    </xf>
    <xf numFmtId="0" fontId="31" fillId="6" borderId="31" xfId="0" applyFont="1" applyFill="1" applyBorder="1" applyAlignment="1">
      <alignment horizontal="left" vertical="top" wrapText="1"/>
    </xf>
    <xf numFmtId="0" fontId="31" fillId="6" borderId="37" xfId="0" applyFont="1" applyFill="1" applyBorder="1" applyAlignment="1">
      <alignment horizontal="left" vertical="top" wrapText="1"/>
    </xf>
    <xf numFmtId="0" fontId="31" fillId="6" borderId="7" xfId="0" applyFont="1" applyFill="1" applyBorder="1" applyAlignment="1">
      <alignment horizontal="left" vertical="top" wrapText="1"/>
    </xf>
    <xf numFmtId="3" fontId="31" fillId="6" borderId="16" xfId="0" applyNumberFormat="1" applyFont="1" applyFill="1" applyBorder="1" applyAlignment="1">
      <alignment horizontal="center" vertical="top"/>
    </xf>
    <xf numFmtId="3" fontId="31" fillId="6" borderId="7" xfId="0" applyNumberFormat="1" applyFont="1" applyFill="1" applyBorder="1" applyAlignment="1">
      <alignment horizontal="center" vertical="top"/>
    </xf>
    <xf numFmtId="3" fontId="31" fillId="6" borderId="16" xfId="0" applyNumberFormat="1" applyFont="1" applyFill="1" applyBorder="1" applyAlignment="1">
      <alignment horizontal="center" vertical="top" wrapText="1"/>
    </xf>
    <xf numFmtId="3" fontId="31" fillId="6" borderId="9" xfId="0" applyNumberFormat="1" applyFont="1" applyFill="1" applyBorder="1" applyAlignment="1">
      <alignment horizontal="center" vertical="top" wrapText="1"/>
    </xf>
    <xf numFmtId="0" fontId="21" fillId="6" borderId="31" xfId="0" applyFont="1" applyFill="1" applyBorder="1" applyAlignment="1">
      <alignment horizontal="left" vertical="top" wrapText="1"/>
    </xf>
    <xf numFmtId="0" fontId="21" fillId="6" borderId="37" xfId="0" applyFont="1" applyFill="1" applyBorder="1" applyAlignment="1">
      <alignment horizontal="left" vertical="top" wrapText="1"/>
    </xf>
    <xf numFmtId="0" fontId="21" fillId="6" borderId="7" xfId="0" applyFont="1" applyFill="1" applyBorder="1" applyAlignment="1">
      <alignment horizontal="left" vertical="top" wrapText="1"/>
    </xf>
    <xf numFmtId="3" fontId="21" fillId="6" borderId="16" xfId="0" applyNumberFormat="1" applyFont="1" applyFill="1" applyBorder="1" applyAlignment="1">
      <alignment horizontal="center" vertical="top"/>
    </xf>
    <xf numFmtId="3" fontId="21" fillId="6" borderId="7" xfId="0" applyNumberFormat="1" applyFont="1" applyFill="1" applyBorder="1" applyAlignment="1">
      <alignment horizontal="center" vertical="top"/>
    </xf>
    <xf numFmtId="3" fontId="21" fillId="6" borderId="16" xfId="0" applyNumberFormat="1" applyFont="1" applyFill="1" applyBorder="1" applyAlignment="1">
      <alignment horizontal="center" vertical="top" wrapText="1"/>
    </xf>
    <xf numFmtId="3" fontId="21" fillId="6" borderId="9" xfId="0" applyNumberFormat="1" applyFont="1" applyFill="1" applyBorder="1" applyAlignment="1">
      <alignment horizontal="center" vertical="top" wrapText="1"/>
    </xf>
    <xf numFmtId="3" fontId="21" fillId="6" borderId="2" xfId="0" applyNumberFormat="1" applyFont="1" applyFill="1" applyBorder="1" applyAlignment="1">
      <alignment horizontal="center" vertical="top" wrapText="1"/>
    </xf>
    <xf numFmtId="3" fontId="21" fillId="6" borderId="1" xfId="0" applyNumberFormat="1" applyFont="1" applyFill="1" applyBorder="1" applyAlignment="1">
      <alignment horizontal="center" vertical="top" wrapText="1"/>
    </xf>
    <xf numFmtId="0" fontId="31" fillId="6" borderId="11" xfId="0" applyFont="1" applyFill="1" applyBorder="1" applyAlignment="1">
      <alignment horizontal="left" vertical="top" wrapText="1"/>
    </xf>
    <xf numFmtId="0" fontId="31" fillId="6" borderId="15" xfId="0" applyFont="1" applyFill="1" applyBorder="1" applyAlignment="1">
      <alignment horizontal="left" vertical="top" wrapText="1"/>
    </xf>
    <xf numFmtId="10" fontId="31" fillId="6" borderId="15" xfId="0" applyNumberFormat="1" applyFont="1" applyFill="1" applyBorder="1" applyAlignment="1">
      <alignment horizontal="center" vertical="top"/>
    </xf>
    <xf numFmtId="10" fontId="31" fillId="6" borderId="15" xfId="0" applyNumberFormat="1" applyFont="1" applyFill="1" applyBorder="1" applyAlignment="1">
      <alignment horizontal="center" vertical="top" wrapText="1"/>
    </xf>
    <xf numFmtId="10" fontId="31" fillId="6" borderId="3" xfId="0" applyNumberFormat="1" applyFont="1" applyFill="1" applyBorder="1" applyAlignment="1">
      <alignment horizontal="center" vertical="top" wrapText="1"/>
    </xf>
    <xf numFmtId="0" fontId="36" fillId="6" borderId="0" xfId="0" applyFont="1" applyFill="1" applyAlignment="1">
      <alignment horizontal="center" vertical="top" wrapText="1"/>
    </xf>
    <xf numFmtId="0" fontId="21" fillId="6" borderId="34" xfId="0" applyFont="1" applyFill="1" applyBorder="1" applyAlignment="1">
      <alignment horizontal="left" vertical="top" wrapText="1"/>
    </xf>
    <xf numFmtId="0" fontId="21" fillId="6" borderId="8" xfId="0" applyFont="1" applyFill="1" applyBorder="1" applyAlignment="1">
      <alignment horizontal="left" vertical="top" wrapText="1"/>
    </xf>
    <xf numFmtId="3" fontId="21" fillId="6" borderId="8" xfId="0" applyNumberFormat="1" applyFont="1" applyFill="1" applyBorder="1" applyAlignment="1">
      <alignment horizontal="center" vertical="top"/>
    </xf>
    <xf numFmtId="3" fontId="21" fillId="6" borderId="8" xfId="0" applyNumberFormat="1" applyFont="1" applyFill="1" applyBorder="1" applyAlignment="1">
      <alignment horizontal="center" vertical="top" wrapText="1"/>
    </xf>
    <xf numFmtId="3" fontId="21" fillId="6" borderId="32" xfId="0" applyNumberFormat="1" applyFont="1" applyFill="1" applyBorder="1" applyAlignment="1">
      <alignment horizontal="center" vertical="top" wrapText="1"/>
    </xf>
    <xf numFmtId="3" fontId="32" fillId="6" borderId="2" xfId="0" applyNumberFormat="1" applyFont="1" applyFill="1" applyBorder="1" applyAlignment="1">
      <alignment horizontal="center" vertical="top"/>
    </xf>
    <xf numFmtId="3" fontId="32" fillId="6" borderId="2" xfId="0" applyNumberFormat="1" applyFont="1" applyFill="1" applyBorder="1" applyAlignment="1">
      <alignment horizontal="center" vertical="top" wrapText="1"/>
    </xf>
    <xf numFmtId="3" fontId="32" fillId="6" borderId="1" xfId="0" applyNumberFormat="1" applyFont="1" applyFill="1" applyBorder="1" applyAlignment="1">
      <alignment horizontal="center" vertical="top" wrapText="1"/>
    </xf>
    <xf numFmtId="0" fontId="32" fillId="6" borderId="31" xfId="0" applyFont="1" applyFill="1" applyBorder="1" applyAlignment="1">
      <alignment horizontal="left" vertical="top" wrapText="1"/>
    </xf>
    <xf numFmtId="0" fontId="32" fillId="6" borderId="37" xfId="0" applyFont="1" applyFill="1" applyBorder="1" applyAlignment="1">
      <alignment horizontal="left" vertical="top" wrapText="1"/>
    </xf>
    <xf numFmtId="0" fontId="32" fillId="6" borderId="7" xfId="0" applyFont="1" applyFill="1" applyBorder="1" applyAlignment="1">
      <alignment horizontal="left" vertical="top" wrapText="1"/>
    </xf>
    <xf numFmtId="3" fontId="31" fillId="6" borderId="2" xfId="0" applyNumberFormat="1" applyFont="1" applyFill="1" applyBorder="1" applyAlignment="1">
      <alignment horizontal="center" vertical="top"/>
    </xf>
    <xf numFmtId="3" fontId="31" fillId="6" borderId="2" xfId="0" applyNumberFormat="1" applyFont="1" applyFill="1" applyBorder="1" applyAlignment="1">
      <alignment horizontal="center" vertical="top" wrapText="1"/>
    </xf>
    <xf numFmtId="3" fontId="31" fillId="6" borderId="1" xfId="0" applyNumberFormat="1" applyFont="1" applyFill="1" applyBorder="1" applyAlignment="1">
      <alignment horizontal="center" vertical="top" wrapText="1"/>
    </xf>
    <xf numFmtId="0" fontId="21" fillId="0" borderId="0" xfId="0" applyFont="1" applyAlignment="1">
      <alignment horizontal="left" vertical="top"/>
    </xf>
    <xf numFmtId="0" fontId="36" fillId="7" borderId="26" xfId="0" applyFont="1" applyFill="1" applyBorder="1" applyAlignment="1">
      <alignment horizontal="center" vertical="center" wrapText="1"/>
    </xf>
    <xf numFmtId="0" fontId="36" fillId="7" borderId="27" xfId="0" applyFont="1" applyFill="1" applyBorder="1" applyAlignment="1">
      <alignment horizontal="center" vertical="center" wrapText="1"/>
    </xf>
    <xf numFmtId="0" fontId="36" fillId="7" borderId="38" xfId="0" applyFont="1" applyFill="1" applyBorder="1" applyAlignment="1">
      <alignment horizontal="center" vertical="top" wrapText="1"/>
    </xf>
    <xf numFmtId="0" fontId="36" fillId="7" borderId="39" xfId="0" applyFont="1" applyFill="1" applyBorder="1" applyAlignment="1">
      <alignment horizontal="center" vertical="top" wrapText="1"/>
    </xf>
    <xf numFmtId="0" fontId="36" fillId="7" borderId="29" xfId="0" applyFont="1" applyFill="1" applyBorder="1" applyAlignment="1">
      <alignment horizontal="center" vertical="top"/>
    </xf>
    <xf numFmtId="0" fontId="31" fillId="0" borderId="0" xfId="0" applyFont="1" applyAlignment="1">
      <alignment horizontal="center" vertical="top" wrapText="1"/>
    </xf>
    <xf numFmtId="0" fontId="29" fillId="0" borderId="22" xfId="0" applyFont="1" applyBorder="1" applyAlignment="1">
      <alignment horizontal="center" vertical="top" wrapText="1"/>
    </xf>
    <xf numFmtId="0" fontId="29" fillId="0" borderId="0" xfId="0" applyFont="1" applyAlignment="1">
      <alignment horizontal="center" vertical="top" wrapText="1"/>
    </xf>
    <xf numFmtId="0" fontId="29" fillId="0" borderId="23" xfId="0" applyFont="1" applyBorder="1" applyAlignment="1">
      <alignment horizontal="center" vertical="top" wrapText="1"/>
    </xf>
    <xf numFmtId="0" fontId="29" fillId="5" borderId="34" xfId="0" applyFont="1" applyFill="1" applyBorder="1" applyAlignment="1">
      <alignment horizontal="left" vertical="top" wrapText="1"/>
    </xf>
    <xf numFmtId="0" fontId="21" fillId="5" borderId="8" xfId="0" applyFont="1" applyFill="1" applyBorder="1" applyAlignment="1">
      <alignment horizontal="left" vertical="top"/>
    </xf>
    <xf numFmtId="0" fontId="31" fillId="5" borderId="40" xfId="0" applyFont="1" applyFill="1" applyBorder="1" applyAlignment="1">
      <alignment horizontal="left" vertical="top"/>
    </xf>
    <xf numFmtId="0" fontId="31" fillId="5" borderId="41" xfId="0" applyFont="1" applyFill="1" applyBorder="1" applyAlignment="1">
      <alignment horizontal="left" vertical="top"/>
    </xf>
    <xf numFmtId="0" fontId="31" fillId="5" borderId="42" xfId="0" applyFont="1" applyFill="1" applyBorder="1" applyAlignment="1">
      <alignment horizontal="left" vertical="top"/>
    </xf>
    <xf numFmtId="0" fontId="17" fillId="0" borderId="40" xfId="0" applyFont="1" applyBorder="1" applyAlignment="1">
      <alignment horizontal="left" vertical="top" wrapText="1"/>
    </xf>
    <xf numFmtId="0" fontId="17" fillId="0" borderId="41" xfId="0" applyFont="1" applyBorder="1" applyAlignment="1">
      <alignment horizontal="left" vertical="top" wrapText="1"/>
    </xf>
    <xf numFmtId="0" fontId="17" fillId="0" borderId="43" xfId="0" applyFont="1" applyBorder="1" applyAlignment="1">
      <alignment horizontal="left" vertical="top" wrapText="1"/>
    </xf>
    <xf numFmtId="0" fontId="31" fillId="5" borderId="11" xfId="0" applyFont="1" applyFill="1" applyBorder="1" applyAlignment="1">
      <alignment horizontal="left" vertical="top" wrapText="1"/>
    </xf>
    <xf numFmtId="0" fontId="31" fillId="5" borderId="15" xfId="0" applyFont="1" applyFill="1" applyBorder="1" applyAlignment="1">
      <alignment horizontal="left" vertical="top" wrapText="1"/>
    </xf>
    <xf numFmtId="0" fontId="31" fillId="5" borderId="44" xfId="0" applyFont="1" applyFill="1" applyBorder="1" applyAlignment="1">
      <alignment horizontal="left" vertical="top"/>
    </xf>
    <xf numFmtId="0" fontId="31" fillId="5" borderId="45" xfId="0" applyFont="1" applyFill="1" applyBorder="1" applyAlignment="1">
      <alignment horizontal="left" vertical="top"/>
    </xf>
    <xf numFmtId="0" fontId="31" fillId="5" borderId="46" xfId="0" applyFont="1" applyFill="1" applyBorder="1" applyAlignment="1">
      <alignment horizontal="left" vertical="top"/>
    </xf>
    <xf numFmtId="0" fontId="19" fillId="0" borderId="44" xfId="0" applyFont="1" applyBorder="1" applyAlignment="1">
      <alignment horizontal="left" vertical="top"/>
    </xf>
    <xf numFmtId="0" fontId="19" fillId="0" borderId="45" xfId="0" applyFont="1" applyBorder="1" applyAlignment="1">
      <alignment horizontal="left" vertical="top"/>
    </xf>
    <xf numFmtId="0" fontId="19" fillId="0" borderId="47" xfId="0" applyFont="1" applyBorder="1" applyAlignment="1">
      <alignment horizontal="left" vertical="top"/>
    </xf>
    <xf numFmtId="0" fontId="31" fillId="5" borderId="10" xfId="0" applyFont="1" applyFill="1" applyBorder="1" applyAlignment="1">
      <alignment horizontal="left" vertical="center" wrapText="1"/>
    </xf>
    <xf numFmtId="0" fontId="31" fillId="5" borderId="2" xfId="0" applyFont="1" applyFill="1" applyBorder="1" applyAlignment="1">
      <alignment horizontal="left" vertical="center" wrapText="1"/>
    </xf>
    <xf numFmtId="1" fontId="21" fillId="6" borderId="2" xfId="0" applyNumberFormat="1" applyFont="1" applyFill="1" applyBorder="1" applyAlignment="1">
      <alignment horizontal="left" vertical="center" wrapText="1"/>
    </xf>
    <xf numFmtId="0" fontId="21" fillId="6" borderId="2" xfId="0" applyFont="1" applyFill="1" applyBorder="1" applyAlignment="1">
      <alignment horizontal="left" vertical="center" wrapText="1"/>
    </xf>
    <xf numFmtId="0" fontId="31" fillId="5" borderId="11" xfId="0" applyFont="1" applyFill="1" applyBorder="1" applyAlignment="1">
      <alignment horizontal="left" vertical="center" wrapText="1"/>
    </xf>
    <xf numFmtId="0" fontId="31" fillId="5" borderId="15" xfId="0" applyFont="1" applyFill="1" applyBorder="1" applyAlignment="1">
      <alignment horizontal="left" vertical="center" wrapText="1"/>
    </xf>
    <xf numFmtId="1" fontId="21" fillId="6" borderId="15" xfId="0" applyNumberFormat="1" applyFont="1" applyFill="1" applyBorder="1" applyAlignment="1">
      <alignment horizontal="left" vertical="center" wrapText="1"/>
    </xf>
    <xf numFmtId="0" fontId="21" fillId="6" borderId="15" xfId="0" applyFont="1" applyFill="1" applyBorder="1" applyAlignment="1">
      <alignment horizontal="left" vertical="center" wrapText="1"/>
    </xf>
    <xf numFmtId="0" fontId="29" fillId="7" borderId="35" xfId="0" applyFont="1" applyFill="1" applyBorder="1" applyAlignment="1">
      <alignment horizontal="left" vertical="top" wrapText="1"/>
    </xf>
    <xf numFmtId="0" fontId="29" fillId="7" borderId="36" xfId="0" applyFont="1" applyFill="1" applyBorder="1" applyAlignment="1">
      <alignment horizontal="left" vertical="top" wrapText="1"/>
    </xf>
    <xf numFmtId="0" fontId="29" fillId="7" borderId="29" xfId="0" applyFont="1" applyFill="1" applyBorder="1" applyAlignment="1">
      <alignment horizontal="left" vertical="top" wrapText="1"/>
    </xf>
    <xf numFmtId="0" fontId="21" fillId="0" borderId="16" xfId="0" applyFont="1" applyBorder="1" applyAlignment="1">
      <alignment horizontal="left" vertical="top" wrapText="1"/>
    </xf>
    <xf numFmtId="0" fontId="21" fillId="0" borderId="37" xfId="0" applyFont="1" applyBorder="1" applyAlignment="1">
      <alignment horizontal="left" vertical="top" wrapText="1"/>
    </xf>
    <xf numFmtId="0" fontId="21" fillId="0" borderId="7" xfId="0" applyFont="1" applyBorder="1" applyAlignment="1">
      <alignment horizontal="left" vertical="top" wrapText="1"/>
    </xf>
    <xf numFmtId="0" fontId="35" fillId="5" borderId="16" xfId="0" applyFont="1" applyFill="1" applyBorder="1" applyAlignment="1">
      <alignment horizontal="left" vertical="top" wrapText="1"/>
    </xf>
    <xf numFmtId="0" fontId="35" fillId="5" borderId="37" xfId="0" applyFont="1" applyFill="1" applyBorder="1" applyAlignment="1">
      <alignment horizontal="left" vertical="top" wrapText="1"/>
    </xf>
    <xf numFmtId="0" fontId="35" fillId="5" borderId="9" xfId="0" applyFont="1" applyFill="1" applyBorder="1" applyAlignment="1">
      <alignment horizontal="left" vertical="top" wrapText="1"/>
    </xf>
    <xf numFmtId="0" fontId="32" fillId="0" borderId="10" xfId="0" applyFont="1" applyBorder="1" applyAlignment="1">
      <alignment horizontal="left" vertical="top" wrapText="1"/>
    </xf>
    <xf numFmtId="0" fontId="32" fillId="0" borderId="2" xfId="0" applyFont="1" applyBorder="1" applyAlignment="1">
      <alignment horizontal="left" vertical="top" wrapText="1"/>
    </xf>
    <xf numFmtId="0" fontId="32" fillId="0" borderId="1" xfId="0" applyFont="1" applyBorder="1" applyAlignment="1">
      <alignment horizontal="left" vertical="top" wrapText="1"/>
    </xf>
    <xf numFmtId="0" fontId="29" fillId="5" borderId="10" xfId="0" applyFont="1" applyFill="1" applyBorder="1" applyAlignment="1">
      <alignment horizontal="left" vertical="top" wrapText="1"/>
    </xf>
    <xf numFmtId="0" fontId="29" fillId="5" borderId="2" xfId="0" applyFont="1" applyFill="1" applyBorder="1" applyAlignment="1">
      <alignment horizontal="left" vertical="top" wrapText="1"/>
    </xf>
    <xf numFmtId="0" fontId="19" fillId="0" borderId="2"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31" fillId="5" borderId="10" xfId="0" applyFont="1" applyFill="1" applyBorder="1" applyAlignment="1">
      <alignment horizontal="left" vertical="top" wrapText="1"/>
    </xf>
    <xf numFmtId="0" fontId="31" fillId="5" borderId="2" xfId="0" applyFont="1" applyFill="1" applyBorder="1" applyAlignment="1">
      <alignment horizontal="left" vertical="top" wrapText="1"/>
    </xf>
    <xf numFmtId="0" fontId="21" fillId="0" borderId="2"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2" xfId="0" applyFont="1" applyBorder="1" applyAlignment="1" applyProtection="1">
      <alignment vertical="top" wrapText="1"/>
      <protection locked="0"/>
    </xf>
    <xf numFmtId="3" fontId="19" fillId="0" borderId="16" xfId="0" applyNumberFormat="1" applyFont="1" applyBorder="1" applyAlignment="1" applyProtection="1">
      <alignment horizontal="center" vertical="top" wrapText="1"/>
      <protection locked="0"/>
    </xf>
    <xf numFmtId="3" fontId="19" fillId="0" borderId="37" xfId="0" applyNumberFormat="1" applyFont="1" applyBorder="1" applyAlignment="1" applyProtection="1">
      <alignment horizontal="center" vertical="top" wrapText="1"/>
      <protection locked="0"/>
    </xf>
    <xf numFmtId="3" fontId="19" fillId="0" borderId="7" xfId="0" applyNumberFormat="1" applyFont="1" applyBorder="1" applyAlignment="1" applyProtection="1">
      <alignment horizontal="center" vertical="top" wrapText="1"/>
      <protection locked="0"/>
    </xf>
    <xf numFmtId="0" fontId="32" fillId="5" borderId="2" xfId="0" applyFont="1" applyFill="1" applyBorder="1" applyAlignment="1">
      <alignment horizontal="left" vertical="top" wrapText="1"/>
    </xf>
    <xf numFmtId="0" fontId="31" fillId="5" borderId="34" xfId="0" applyFont="1" applyFill="1" applyBorder="1" applyAlignment="1">
      <alignment horizontal="left" vertical="top" wrapText="1"/>
    </xf>
    <xf numFmtId="0" fontId="31" fillId="5" borderId="8" xfId="0" applyFont="1" applyFill="1" applyBorder="1" applyAlignment="1">
      <alignment horizontal="left" vertical="top" wrapText="1"/>
    </xf>
    <xf numFmtId="0" fontId="31" fillId="5" borderId="40" xfId="0" applyFont="1" applyFill="1" applyBorder="1" applyAlignment="1">
      <alignment horizontal="left" vertical="top" wrapText="1"/>
    </xf>
    <xf numFmtId="0" fontId="31" fillId="5" borderId="41" xfId="0" applyFont="1" applyFill="1" applyBorder="1" applyAlignment="1">
      <alignment horizontal="left" vertical="top" wrapText="1"/>
    </xf>
    <xf numFmtId="0" fontId="31" fillId="5" borderId="42" xfId="0" applyFont="1" applyFill="1" applyBorder="1" applyAlignment="1">
      <alignment horizontal="left" vertical="top" wrapText="1"/>
    </xf>
    <xf numFmtId="0" fontId="21" fillId="5" borderId="8" xfId="0" applyFont="1" applyFill="1" applyBorder="1" applyAlignment="1">
      <alignment horizontal="left" vertical="top" wrapText="1"/>
    </xf>
    <xf numFmtId="0" fontId="21" fillId="5" borderId="32" xfId="0" applyFont="1" applyFill="1" applyBorder="1" applyAlignment="1">
      <alignment horizontal="left" vertical="top" wrapText="1"/>
    </xf>
    <xf numFmtId="0" fontId="19" fillId="0" borderId="2" xfId="0" applyFont="1" applyBorder="1" applyAlignment="1" applyProtection="1">
      <alignment horizontal="left" vertical="center" wrapText="1"/>
      <protection locked="0"/>
    </xf>
    <xf numFmtId="3" fontId="19" fillId="0" borderId="16" xfId="0" applyNumberFormat="1" applyFont="1" applyBorder="1" applyAlignment="1" applyProtection="1">
      <alignment horizontal="left" vertical="center" wrapText="1"/>
      <protection locked="0"/>
    </xf>
    <xf numFmtId="3" fontId="19" fillId="0" borderId="37" xfId="0" applyNumberFormat="1" applyFont="1" applyBorder="1" applyAlignment="1" applyProtection="1">
      <alignment horizontal="left" vertical="center" wrapText="1"/>
      <protection locked="0"/>
    </xf>
    <xf numFmtId="3" fontId="19" fillId="0" borderId="7" xfId="0" applyNumberFormat="1"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20" fillId="5" borderId="11" xfId="0" applyFont="1" applyFill="1" applyBorder="1" applyAlignment="1">
      <alignment horizontal="left" vertical="top" wrapText="1"/>
    </xf>
    <xf numFmtId="0" fontId="23" fillId="5" borderId="15" xfId="0" applyFont="1" applyFill="1" applyBorder="1" applyAlignment="1">
      <alignment horizontal="left" vertical="top" wrapText="1"/>
    </xf>
    <xf numFmtId="3" fontId="31" fillId="2" borderId="15" xfId="0" applyNumberFormat="1" applyFont="1" applyFill="1" applyBorder="1" applyAlignment="1">
      <alignment horizontal="center" vertical="top" wrapText="1"/>
    </xf>
    <xf numFmtId="0" fontId="31" fillId="5" borderId="15" xfId="0" applyFont="1" applyFill="1" applyBorder="1" applyAlignment="1">
      <alignment horizontal="center" vertical="top" wrapText="1"/>
    </xf>
    <xf numFmtId="0" fontId="31" fillId="5" borderId="3" xfId="0" applyFont="1" applyFill="1" applyBorder="1" applyAlignment="1">
      <alignment horizontal="center" vertical="top" wrapText="1"/>
    </xf>
    <xf numFmtId="0" fontId="20" fillId="0" borderId="0" xfId="0" applyFont="1" applyAlignment="1">
      <alignment horizontal="left" vertical="top" wrapText="1"/>
    </xf>
    <xf numFmtId="0" fontId="34" fillId="3" borderId="26" xfId="0" applyFont="1" applyFill="1" applyBorder="1" applyAlignment="1">
      <alignment horizontal="left" vertical="top" wrapText="1"/>
    </xf>
    <xf numFmtId="0" fontId="34" fillId="3" borderId="27" xfId="0" applyFont="1" applyFill="1" applyBorder="1" applyAlignment="1">
      <alignment horizontal="left" vertical="top" wrapText="1"/>
    </xf>
    <xf numFmtId="0" fontId="34" fillId="3" borderId="30" xfId="0" applyFont="1" applyFill="1" applyBorder="1" applyAlignment="1">
      <alignment horizontal="left" vertical="top" wrapText="1"/>
    </xf>
    <xf numFmtId="0" fontId="19" fillId="0" borderId="10" xfId="0" applyFont="1" applyBorder="1" applyAlignment="1" applyProtection="1">
      <alignment horizontal="left" vertical="center" wrapText="1"/>
      <protection locked="0"/>
    </xf>
    <xf numFmtId="0" fontId="23" fillId="0" borderId="2" xfId="0" applyFont="1" applyBorder="1" applyAlignment="1" applyProtection="1">
      <alignment horizontal="left" vertical="center" wrapText="1"/>
      <protection locked="0"/>
    </xf>
    <xf numFmtId="0" fontId="21" fillId="6" borderId="16" xfId="0" applyFont="1" applyFill="1" applyBorder="1" applyAlignment="1" applyProtection="1">
      <alignment vertical="center" wrapText="1"/>
      <protection locked="0"/>
    </xf>
    <xf numFmtId="0" fontId="21" fillId="6" borderId="7" xfId="0" applyFont="1" applyFill="1" applyBorder="1" applyAlignment="1" applyProtection="1">
      <alignment vertical="center" wrapText="1"/>
      <protection locked="0"/>
    </xf>
    <xf numFmtId="3" fontId="19" fillId="0" borderId="2" xfId="0" applyNumberFormat="1" applyFont="1" applyBorder="1" applyAlignment="1" applyProtection="1">
      <alignment horizontal="center" vertical="center" wrapText="1"/>
      <protection locked="0"/>
    </xf>
    <xf numFmtId="3" fontId="23" fillId="0" borderId="2" xfId="0" applyNumberFormat="1" applyFont="1" applyBorder="1" applyAlignment="1" applyProtection="1">
      <alignment horizontal="center" vertical="center" wrapText="1"/>
      <protection locked="0"/>
    </xf>
    <xf numFmtId="0" fontId="21" fillId="0" borderId="2" xfId="0" applyFont="1" applyBorder="1" applyAlignment="1" applyProtection="1">
      <alignment horizontal="left" vertical="center"/>
      <protection locked="0"/>
    </xf>
    <xf numFmtId="0" fontId="23" fillId="0" borderId="1" xfId="0" applyFont="1" applyBorder="1" applyAlignment="1" applyProtection="1">
      <alignment horizontal="left" vertical="center" wrapText="1"/>
      <protection locked="0"/>
    </xf>
    <xf numFmtId="0" fontId="20" fillId="6" borderId="0" xfId="0" applyFont="1" applyFill="1" applyAlignment="1">
      <alignment horizontal="left" vertical="top" wrapText="1"/>
    </xf>
    <xf numFmtId="0" fontId="25" fillId="3" borderId="48" xfId="0" applyFont="1" applyFill="1" applyBorder="1" applyAlignment="1">
      <alignment horizontal="left" vertical="top" wrapText="1"/>
    </xf>
    <xf numFmtId="0" fontId="25" fillId="3" borderId="49" xfId="0" applyFont="1" applyFill="1" applyBorder="1" applyAlignment="1">
      <alignment horizontal="left" vertical="top" wrapText="1"/>
    </xf>
    <xf numFmtId="0" fontId="25" fillId="3" borderId="50" xfId="0" applyFont="1" applyFill="1" applyBorder="1" applyAlignment="1">
      <alignment horizontal="left" vertical="top" wrapText="1"/>
    </xf>
    <xf numFmtId="0" fontId="20" fillId="7" borderId="34"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31" fillId="7" borderId="8"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32" xfId="0" applyFont="1" applyFill="1" applyBorder="1" applyAlignment="1">
      <alignment horizontal="center" vertical="center" wrapText="1"/>
    </xf>
    <xf numFmtId="0" fontId="31" fillId="5" borderId="17" xfId="0" applyFont="1" applyFill="1" applyBorder="1" applyAlignment="1">
      <alignment horizontal="left" vertical="center" wrapText="1"/>
    </xf>
    <xf numFmtId="0" fontId="31" fillId="5" borderId="45" xfId="0" applyFont="1" applyFill="1" applyBorder="1" applyAlignment="1">
      <alignment horizontal="left" vertical="center" wrapText="1"/>
    </xf>
    <xf numFmtId="0" fontId="31" fillId="5" borderId="46" xfId="0" applyFont="1" applyFill="1" applyBorder="1" applyAlignment="1">
      <alignment horizontal="left" vertical="center" wrapText="1"/>
    </xf>
    <xf numFmtId="3" fontId="31" fillId="2" borderId="15" xfId="0" applyNumberFormat="1" applyFont="1" applyFill="1" applyBorder="1" applyAlignment="1">
      <alignment horizontal="center" vertical="center" wrapText="1"/>
    </xf>
    <xf numFmtId="0" fontId="31" fillId="5" borderId="44" xfId="0" applyFont="1" applyFill="1" applyBorder="1" applyAlignment="1">
      <alignment horizontal="left" vertical="top" wrapText="1"/>
    </xf>
    <xf numFmtId="0" fontId="31" fillId="5" borderId="45" xfId="0" applyFont="1" applyFill="1" applyBorder="1" applyAlignment="1">
      <alignment horizontal="left" vertical="top" wrapText="1"/>
    </xf>
    <xf numFmtId="0" fontId="31" fillId="5" borderId="47" xfId="0" applyFont="1" applyFill="1" applyBorder="1" applyAlignment="1">
      <alignment horizontal="left" vertical="top" wrapText="1"/>
    </xf>
    <xf numFmtId="0" fontId="19" fillId="6" borderId="16" xfId="0" applyFont="1" applyFill="1" applyBorder="1" applyAlignment="1" applyProtection="1">
      <alignment vertical="center" wrapText="1"/>
      <protection locked="0"/>
    </xf>
    <xf numFmtId="0" fontId="19" fillId="6" borderId="7" xfId="0" applyFont="1" applyFill="1" applyBorder="1" applyAlignment="1" applyProtection="1">
      <alignment vertical="center" wrapText="1"/>
      <protection locked="0"/>
    </xf>
    <xf numFmtId="14" fontId="19" fillId="0" borderId="2" xfId="0" applyNumberFormat="1"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31" fillId="7" borderId="33" xfId="0" applyFont="1" applyFill="1" applyBorder="1" applyAlignment="1">
      <alignment horizontal="center" vertical="center" wrapText="1"/>
    </xf>
    <xf numFmtId="0" fontId="21" fillId="7" borderId="33" xfId="0" applyFont="1" applyFill="1" applyBorder="1" applyAlignment="1">
      <alignment horizontal="center" vertical="center" wrapText="1"/>
    </xf>
    <xf numFmtId="0" fontId="21" fillId="7" borderId="14" xfId="0" applyFont="1" applyFill="1" applyBorder="1" applyAlignment="1">
      <alignment horizontal="center" vertical="center" wrapText="1"/>
    </xf>
    <xf numFmtId="0" fontId="31" fillId="7" borderId="12" xfId="0" applyFont="1" applyFill="1" applyBorder="1" applyAlignment="1">
      <alignment horizontal="center" vertical="center" wrapText="1"/>
    </xf>
    <xf numFmtId="0" fontId="29" fillId="7" borderId="33" xfId="1" applyFont="1" applyFill="1" applyBorder="1" applyAlignment="1" applyProtection="1">
      <alignment horizontal="center" vertical="center" wrapText="1"/>
    </xf>
    <xf numFmtId="0" fontId="34" fillId="3" borderId="26" xfId="0" applyFont="1" applyFill="1" applyBorder="1" applyAlignment="1">
      <alignment vertical="center" wrapText="1"/>
    </xf>
    <xf numFmtId="0" fontId="34" fillId="3" borderId="27" xfId="0" applyFont="1" applyFill="1" applyBorder="1" applyAlignment="1">
      <alignment vertical="center" wrapText="1"/>
    </xf>
    <xf numFmtId="0" fontId="34" fillId="3" borderId="30" xfId="0" applyFont="1" applyFill="1" applyBorder="1" applyAlignment="1">
      <alignment vertical="center" wrapText="1"/>
    </xf>
    <xf numFmtId="0" fontId="31" fillId="5" borderId="10" xfId="0" applyFont="1" applyFill="1" applyBorder="1" applyAlignment="1">
      <alignment vertical="top" wrapText="1"/>
    </xf>
    <xf numFmtId="0" fontId="31" fillId="5" borderId="2" xfId="0" applyFont="1" applyFill="1" applyBorder="1" applyAlignment="1">
      <alignment vertical="top" wrapText="1"/>
    </xf>
    <xf numFmtId="3" fontId="31" fillId="4" borderId="2" xfId="0" applyNumberFormat="1" applyFont="1" applyFill="1" applyBorder="1" applyAlignment="1">
      <alignment horizontal="center" vertical="top" wrapText="1"/>
    </xf>
    <xf numFmtId="0" fontId="31" fillId="5" borderId="2" xfId="0" applyFont="1" applyFill="1" applyBorder="1" applyAlignment="1">
      <alignment horizontal="center" vertical="top" wrapText="1"/>
    </xf>
    <xf numFmtId="0" fontId="31" fillId="5" borderId="1" xfId="0" applyFont="1" applyFill="1" applyBorder="1" applyAlignment="1">
      <alignment horizontal="center" vertical="top" wrapText="1"/>
    </xf>
    <xf numFmtId="0" fontId="31" fillId="5" borderId="11" xfId="0" applyFont="1" applyFill="1" applyBorder="1" applyAlignment="1">
      <alignment vertical="top" wrapText="1"/>
    </xf>
    <xf numFmtId="0" fontId="21" fillId="5" borderId="15" xfId="0" applyFont="1" applyFill="1" applyBorder="1" applyAlignment="1">
      <alignment vertical="top" wrapText="1"/>
    </xf>
    <xf numFmtId="38" fontId="31" fillId="2" borderId="15" xfId="0" applyNumberFormat="1" applyFont="1" applyFill="1" applyBorder="1" applyAlignment="1">
      <alignment horizontal="center" vertical="top" wrapText="1"/>
    </xf>
    <xf numFmtId="0" fontId="31" fillId="5" borderId="15" xfId="0" applyFont="1" applyFill="1" applyBorder="1" applyAlignment="1">
      <alignment vertical="top" wrapText="1"/>
    </xf>
    <xf numFmtId="0" fontId="21" fillId="5" borderId="15" xfId="0" applyFont="1" applyFill="1" applyBorder="1" applyAlignment="1">
      <alignment vertical="top"/>
    </xf>
    <xf numFmtId="0" fontId="19" fillId="0" borderId="10" xfId="0" applyFont="1" applyBorder="1" applyAlignment="1" applyProtection="1">
      <alignment vertical="center" wrapText="1"/>
      <protection locked="0"/>
    </xf>
    <xf numFmtId="0" fontId="19" fillId="0" borderId="2" xfId="0" applyFont="1" applyBorder="1" applyAlignment="1" applyProtection="1">
      <alignment vertical="center" wrapText="1"/>
      <protection locked="0"/>
    </xf>
    <xf numFmtId="0" fontId="22" fillId="0" borderId="2" xfId="0" applyFont="1" applyBorder="1" applyAlignment="1" applyProtection="1">
      <alignment horizontal="center" vertical="center" wrapText="1"/>
      <protection locked="0"/>
    </xf>
    <xf numFmtId="0" fontId="25" fillId="3" borderId="19" xfId="0" applyFont="1" applyFill="1" applyBorder="1" applyAlignment="1">
      <alignment vertical="top" wrapText="1"/>
    </xf>
    <xf numFmtId="0" fontId="25" fillId="3" borderId="20" xfId="0" applyFont="1" applyFill="1" applyBorder="1" applyAlignment="1">
      <alignment vertical="top" wrapText="1"/>
    </xf>
    <xf numFmtId="0" fontId="25" fillId="3" borderId="21" xfId="0" applyFont="1" applyFill="1" applyBorder="1" applyAlignment="1">
      <alignment vertical="top" wrapText="1"/>
    </xf>
    <xf numFmtId="0" fontId="31" fillId="7" borderId="34" xfId="0" applyFont="1" applyFill="1" applyBorder="1" applyAlignment="1">
      <alignment horizontal="center" vertical="center" wrapText="1"/>
    </xf>
    <xf numFmtId="0" fontId="20" fillId="5" borderId="17" xfId="0" applyFont="1" applyFill="1" applyBorder="1" applyAlignment="1">
      <alignment horizontal="left" vertical="top" wrapText="1"/>
    </xf>
    <xf numFmtId="0" fontId="20" fillId="5" borderId="45" xfId="0" applyFont="1" applyFill="1" applyBorder="1" applyAlignment="1">
      <alignment horizontal="left" vertical="top" wrapText="1"/>
    </xf>
    <xf numFmtId="0" fontId="20" fillId="5" borderId="46" xfId="0" applyFont="1" applyFill="1" applyBorder="1" applyAlignment="1">
      <alignment horizontal="left" vertical="top" wrapText="1"/>
    </xf>
    <xf numFmtId="0" fontId="19" fillId="0" borderId="15" xfId="0" applyFont="1" applyBorder="1" applyAlignment="1" applyProtection="1">
      <alignment horizontal="left" vertical="top" wrapText="1"/>
      <protection locked="0"/>
    </xf>
    <xf numFmtId="0" fontId="23" fillId="0" borderId="15" xfId="0" applyFont="1" applyBorder="1" applyAlignment="1" applyProtection="1">
      <alignment horizontal="left" vertical="top" wrapText="1"/>
      <protection locked="0"/>
    </xf>
    <xf numFmtId="0" fontId="20" fillId="5" borderId="44" xfId="0" applyFont="1" applyFill="1" applyBorder="1" applyAlignment="1">
      <alignment horizontal="left" vertical="top" wrapText="1"/>
    </xf>
    <xf numFmtId="0" fontId="23" fillId="5" borderId="45" xfId="0" applyFont="1" applyFill="1" applyBorder="1" applyAlignment="1">
      <alignment horizontal="left" vertical="top" wrapText="1"/>
    </xf>
    <xf numFmtId="0" fontId="23" fillId="5" borderId="46" xfId="0" applyFont="1" applyFill="1" applyBorder="1" applyAlignment="1">
      <alignment horizontal="left" vertical="top" wrapText="1"/>
    </xf>
    <xf numFmtId="0" fontId="23" fillId="0" borderId="15" xfId="0" applyFont="1" applyBorder="1" applyAlignment="1" applyProtection="1">
      <alignment horizontal="left" vertical="top"/>
      <protection locked="0"/>
    </xf>
    <xf numFmtId="0" fontId="23" fillId="0" borderId="3" xfId="0" applyFont="1" applyBorder="1" applyAlignment="1" applyProtection="1">
      <alignment horizontal="left" vertical="top"/>
      <protection locked="0"/>
    </xf>
    <xf numFmtId="0" fontId="33" fillId="6" borderId="0" xfId="0" applyFont="1" applyFill="1" applyAlignment="1">
      <alignment horizontal="left" vertical="top" wrapText="1"/>
    </xf>
    <xf numFmtId="0" fontId="21" fillId="0" borderId="18" xfId="0" applyFont="1" applyBorder="1" applyAlignment="1">
      <alignment horizontal="left" vertical="top" wrapText="1"/>
    </xf>
    <xf numFmtId="0" fontId="20" fillId="5" borderId="26" xfId="0" applyFont="1" applyFill="1" applyBorder="1" applyAlignment="1">
      <alignment vertical="top" wrapText="1"/>
    </xf>
    <xf numFmtId="0" fontId="23" fillId="5" borderId="27" xfId="0" applyFont="1" applyFill="1" applyBorder="1" applyAlignment="1">
      <alignment vertical="top" wrapText="1"/>
    </xf>
    <xf numFmtId="3" fontId="31" fillId="4" borderId="38" xfId="0" applyNumberFormat="1" applyFont="1" applyFill="1" applyBorder="1" applyAlignment="1">
      <alignment horizontal="center" vertical="top" wrapText="1"/>
    </xf>
    <xf numFmtId="3" fontId="31" fillId="4" borderId="39" xfId="0" applyNumberFormat="1" applyFont="1" applyFill="1" applyBorder="1" applyAlignment="1">
      <alignment horizontal="center" vertical="top" wrapText="1"/>
    </xf>
    <xf numFmtId="0" fontId="31" fillId="5" borderId="26" xfId="0" applyFont="1" applyFill="1" applyBorder="1" applyAlignment="1">
      <alignment vertical="top" wrapText="1"/>
    </xf>
    <xf numFmtId="0" fontId="20" fillId="5" borderId="52" xfId="0" applyFont="1" applyFill="1" applyBorder="1" applyAlignment="1">
      <alignment horizontal="left" vertical="top" wrapText="1"/>
    </xf>
    <xf numFmtId="0" fontId="23" fillId="5" borderId="53" xfId="0" applyFont="1" applyFill="1" applyBorder="1" applyAlignment="1">
      <alignment horizontal="left" vertical="top" wrapText="1"/>
    </xf>
    <xf numFmtId="0" fontId="23" fillId="5" borderId="54" xfId="0" applyFont="1" applyFill="1" applyBorder="1" applyAlignment="1">
      <alignment horizontal="left" vertical="top" wrapText="1"/>
    </xf>
    <xf numFmtId="38" fontId="31" fillId="2" borderId="33" xfId="0" applyNumberFormat="1" applyFont="1" applyFill="1" applyBorder="1" applyAlignment="1">
      <alignment horizontal="center" vertical="top" wrapText="1"/>
    </xf>
    <xf numFmtId="0" fontId="20" fillId="5" borderId="55" xfId="0" applyFont="1" applyFill="1" applyBorder="1" applyAlignment="1">
      <alignment horizontal="left" vertical="top" wrapText="1"/>
    </xf>
    <xf numFmtId="0" fontId="23" fillId="5" borderId="54" xfId="0" applyFont="1" applyFill="1" applyBorder="1" applyAlignment="1">
      <alignment horizontal="left" vertical="top"/>
    </xf>
    <xf numFmtId="0" fontId="32" fillId="0" borderId="10" xfId="0" applyFont="1" applyBorder="1" applyAlignment="1">
      <alignment vertical="center" wrapText="1"/>
    </xf>
    <xf numFmtId="0" fontId="32" fillId="0" borderId="2" xfId="0" applyFont="1" applyBorder="1" applyAlignment="1">
      <alignment vertical="center" wrapText="1"/>
    </xf>
    <xf numFmtId="3" fontId="21" fillId="0" borderId="33" xfId="0" applyNumberFormat="1" applyFont="1" applyBorder="1" applyAlignment="1" applyProtection="1">
      <alignment horizontal="center" vertical="center"/>
      <protection locked="0"/>
    </xf>
    <xf numFmtId="3" fontId="21" fillId="0" borderId="2" xfId="0" applyNumberFormat="1" applyFont="1" applyBorder="1" applyAlignment="1" applyProtection="1">
      <alignment horizontal="center" vertical="center" wrapText="1"/>
      <protection locked="0"/>
    </xf>
    <xf numFmtId="3" fontId="21" fillId="0" borderId="1" xfId="0" applyNumberFormat="1" applyFont="1" applyBorder="1" applyAlignment="1" applyProtection="1">
      <alignment horizontal="center" vertical="center" wrapText="1"/>
      <protection locked="0"/>
    </xf>
    <xf numFmtId="0" fontId="29" fillId="0" borderId="31" xfId="0" applyFont="1" applyBorder="1" applyAlignment="1">
      <alignment vertical="center" wrapText="1"/>
    </xf>
    <xf numFmtId="0" fontId="29" fillId="0" borderId="37" xfId="0" applyFont="1" applyBorder="1" applyAlignment="1">
      <alignment vertical="center" wrapText="1"/>
    </xf>
    <xf numFmtId="0" fontId="29" fillId="0" borderId="7" xfId="0" applyFont="1" applyBorder="1" applyAlignment="1">
      <alignment vertical="center" wrapText="1"/>
    </xf>
    <xf numFmtId="3" fontId="21" fillId="0" borderId="2" xfId="0" applyNumberFormat="1" applyFont="1" applyBorder="1" applyAlignment="1" applyProtection="1">
      <alignment horizontal="center" vertical="center"/>
      <protection locked="0"/>
    </xf>
    <xf numFmtId="0" fontId="23" fillId="0" borderId="13" xfId="0" applyFont="1" applyBorder="1" applyAlignment="1">
      <alignment vertical="center" wrapText="1"/>
    </xf>
    <xf numFmtId="0" fontId="23" fillId="0" borderId="56" xfId="0" applyFont="1" applyBorder="1" applyAlignment="1">
      <alignment vertical="center" wrapText="1"/>
    </xf>
    <xf numFmtId="3" fontId="21" fillId="0" borderId="56" xfId="0" applyNumberFormat="1" applyFont="1" applyBorder="1" applyAlignment="1" applyProtection="1">
      <alignment horizontal="center" vertical="center" wrapText="1"/>
      <protection locked="0"/>
    </xf>
    <xf numFmtId="3" fontId="21" fillId="0" borderId="28" xfId="0" applyNumberFormat="1" applyFont="1" applyBorder="1" applyAlignment="1" applyProtection="1">
      <alignment horizontal="center" vertical="center" wrapText="1"/>
      <protection locked="0"/>
    </xf>
    <xf numFmtId="0" fontId="31" fillId="0" borderId="57" xfId="0" applyFont="1" applyBorder="1" applyAlignment="1">
      <alignment vertical="center" wrapText="1"/>
    </xf>
    <xf numFmtId="0" fontId="31" fillId="0" borderId="58" xfId="0" applyFont="1" applyBorder="1" applyAlignment="1">
      <alignment vertical="center" wrapText="1"/>
    </xf>
    <xf numFmtId="0" fontId="31" fillId="0" borderId="59" xfId="0" applyFont="1" applyBorder="1" applyAlignment="1">
      <alignment vertical="center" wrapText="1"/>
    </xf>
    <xf numFmtId="3" fontId="21" fillId="0" borderId="60" xfId="0" applyNumberFormat="1" applyFont="1" applyBorder="1" applyAlignment="1" applyProtection="1">
      <alignment horizontal="center" vertical="center"/>
      <protection locked="0"/>
    </xf>
    <xf numFmtId="3" fontId="21" fillId="0" borderId="59" xfId="0" applyNumberFormat="1" applyFont="1" applyBorder="1" applyAlignment="1" applyProtection="1">
      <alignment horizontal="center" vertical="center"/>
      <protection locked="0"/>
    </xf>
    <xf numFmtId="0" fontId="31" fillId="0" borderId="10" xfId="0" applyFont="1" applyBorder="1" applyAlignment="1">
      <alignment vertical="center" wrapText="1"/>
    </xf>
    <xf numFmtId="0" fontId="31" fillId="0" borderId="2" xfId="0" applyFont="1" applyBorder="1" applyAlignment="1">
      <alignment vertical="center" wrapText="1"/>
    </xf>
    <xf numFmtId="0" fontId="31" fillId="0" borderId="31" xfId="0" applyFont="1" applyBorder="1" applyAlignment="1">
      <alignment vertical="center" wrapText="1"/>
    </xf>
    <xf numFmtId="0" fontId="31" fillId="0" borderId="37" xfId="0" applyFont="1" applyBorder="1" applyAlignment="1">
      <alignment vertical="center" wrapText="1"/>
    </xf>
    <xf numFmtId="0" fontId="31" fillId="0" borderId="7" xfId="0" applyFont="1" applyBorder="1" applyAlignment="1">
      <alignment vertical="center" wrapText="1"/>
    </xf>
    <xf numFmtId="0" fontId="31" fillId="0" borderId="31" xfId="0" applyFont="1" applyBorder="1" applyAlignment="1">
      <alignment horizontal="left" vertical="center" wrapText="1"/>
    </xf>
    <xf numFmtId="0" fontId="31" fillId="0" borderId="37" xfId="0" applyFont="1" applyBorder="1" applyAlignment="1">
      <alignment horizontal="left" vertical="center" wrapText="1"/>
    </xf>
    <xf numFmtId="0" fontId="31" fillId="0" borderId="7" xfId="0" applyFont="1" applyBorder="1" applyAlignment="1">
      <alignment horizontal="left" vertical="center" wrapText="1"/>
    </xf>
    <xf numFmtId="0" fontId="31" fillId="0" borderId="31" xfId="0" applyFont="1" applyBorder="1" applyAlignment="1">
      <alignment horizontal="left" vertical="center"/>
    </xf>
    <xf numFmtId="0" fontId="31" fillId="0" borderId="37" xfId="0" applyFont="1" applyBorder="1" applyAlignment="1">
      <alignment horizontal="left" vertical="center"/>
    </xf>
    <xf numFmtId="0" fontId="31" fillId="0" borderId="7" xfId="0" applyFont="1" applyBorder="1" applyAlignment="1">
      <alignment horizontal="left" vertical="center"/>
    </xf>
    <xf numFmtId="0" fontId="31" fillId="0" borderId="12" xfId="0" applyFont="1" applyBorder="1" applyAlignment="1">
      <alignment vertical="center" wrapText="1"/>
    </xf>
    <xf numFmtId="0" fontId="31" fillId="0" borderId="33" xfId="0" applyFont="1" applyBorder="1" applyAlignment="1">
      <alignment vertical="center" wrapText="1"/>
    </xf>
    <xf numFmtId="3" fontId="21" fillId="0" borderId="33" xfId="0" applyNumberFormat="1" applyFont="1" applyBorder="1" applyAlignment="1" applyProtection="1">
      <alignment horizontal="center" vertical="center" wrapText="1"/>
      <protection locked="0"/>
    </xf>
    <xf numFmtId="3" fontId="21" fillId="0" borderId="14" xfId="0" applyNumberFormat="1" applyFont="1" applyBorder="1" applyAlignment="1" applyProtection="1">
      <alignment horizontal="center" vertical="center" wrapText="1"/>
      <protection locked="0"/>
    </xf>
    <xf numFmtId="0" fontId="31" fillId="0" borderId="52" xfId="0" applyFont="1" applyBorder="1" applyAlignment="1">
      <alignment vertical="center"/>
    </xf>
    <xf numFmtId="0" fontId="21" fillId="0" borderId="53" xfId="0" applyFont="1" applyBorder="1" applyAlignment="1">
      <alignment vertical="center"/>
    </xf>
    <xf numFmtId="0" fontId="21" fillId="0" borderId="54" xfId="0" applyFont="1" applyBorder="1" applyAlignment="1">
      <alignment vertical="center"/>
    </xf>
    <xf numFmtId="0" fontId="23" fillId="0" borderId="2" xfId="0" applyFont="1" applyBorder="1" applyAlignment="1">
      <alignment vertical="center" wrapText="1"/>
    </xf>
    <xf numFmtId="0" fontId="25" fillId="3" borderId="26" xfId="0" applyFont="1" applyFill="1" applyBorder="1" applyAlignment="1">
      <alignment vertical="center" wrapText="1"/>
    </xf>
    <xf numFmtId="0" fontId="25" fillId="3" borderId="27" xfId="0" applyFont="1" applyFill="1" applyBorder="1" applyAlignment="1">
      <alignment vertical="center" wrapText="1"/>
    </xf>
    <xf numFmtId="0" fontId="23" fillId="3" borderId="27" xfId="0" applyFont="1" applyFill="1" applyBorder="1" applyAlignment="1">
      <alignment vertical="center"/>
    </xf>
    <xf numFmtId="0" fontId="23" fillId="3" borderId="30" xfId="0" applyFont="1" applyFill="1" applyBorder="1" applyAlignment="1">
      <alignment vertical="center"/>
    </xf>
    <xf numFmtId="0" fontId="20" fillId="7" borderId="26" xfId="0" applyFont="1" applyFill="1" applyBorder="1" applyAlignment="1">
      <alignment horizontal="left" vertical="center" wrapText="1"/>
    </xf>
    <xf numFmtId="0" fontId="20" fillId="7" borderId="27" xfId="0" applyFont="1" applyFill="1" applyBorder="1" applyAlignment="1">
      <alignment horizontal="left" vertical="center" wrapText="1"/>
    </xf>
    <xf numFmtId="0" fontId="20" fillId="7" borderId="27" xfId="0" applyFont="1" applyFill="1" applyBorder="1" applyAlignment="1">
      <alignment horizontal="center" vertical="center" wrapText="1"/>
    </xf>
    <xf numFmtId="0" fontId="20" fillId="7" borderId="30" xfId="0" applyFont="1" applyFill="1" applyBorder="1" applyAlignment="1">
      <alignment horizontal="center" vertical="center" wrapText="1"/>
    </xf>
    <xf numFmtId="0" fontId="23" fillId="7" borderId="27" xfId="0" applyFont="1" applyFill="1" applyBorder="1" applyAlignment="1">
      <alignment horizontal="left" vertical="center" wrapText="1"/>
    </xf>
    <xf numFmtId="0" fontId="29" fillId="7" borderId="27" xfId="1" applyFont="1" applyFill="1" applyBorder="1" applyAlignment="1" applyProtection="1">
      <alignment horizontal="center" vertical="top" wrapText="1"/>
    </xf>
    <xf numFmtId="0" fontId="29" fillId="7" borderId="27" xfId="1" applyFont="1" applyFill="1" applyBorder="1" applyAlignment="1" applyProtection="1">
      <alignment vertical="top" wrapText="1"/>
    </xf>
    <xf numFmtId="14" fontId="19" fillId="0" borderId="60" xfId="0" applyNumberFormat="1" applyFont="1" applyBorder="1" applyAlignment="1" applyProtection="1">
      <alignment horizontal="left" vertical="center"/>
      <protection locked="0"/>
    </xf>
    <xf numFmtId="14" fontId="19" fillId="0" borderId="61" xfId="0" applyNumberFormat="1" applyFont="1" applyBorder="1" applyAlignment="1" applyProtection="1">
      <alignment horizontal="left" vertical="center"/>
      <protection locked="0"/>
    </xf>
    <xf numFmtId="0" fontId="28" fillId="7" borderId="35" xfId="0" applyFont="1" applyFill="1" applyBorder="1" applyAlignment="1">
      <alignment horizontal="left" vertical="center" wrapText="1"/>
    </xf>
    <xf numFmtId="0" fontId="28" fillId="7" borderId="36" xfId="0" applyFont="1" applyFill="1" applyBorder="1" applyAlignment="1">
      <alignment horizontal="left" vertical="center" wrapText="1"/>
    </xf>
    <xf numFmtId="0" fontId="28" fillId="7" borderId="29" xfId="0" applyFont="1" applyFill="1" applyBorder="1" applyAlignment="1">
      <alignment horizontal="left" vertical="center" wrapText="1"/>
    </xf>
    <xf numFmtId="0" fontId="19" fillId="6" borderId="38" xfId="0" applyFont="1" applyFill="1" applyBorder="1" applyAlignment="1" applyProtection="1">
      <alignment horizontal="left" vertical="center" wrapText="1"/>
      <protection locked="0"/>
    </xf>
    <xf numFmtId="0" fontId="19" fillId="6" borderId="36" xfId="0" applyFont="1" applyFill="1" applyBorder="1" applyAlignment="1" applyProtection="1">
      <alignment horizontal="left" vertical="center" wrapText="1"/>
      <protection locked="0"/>
    </xf>
    <xf numFmtId="0" fontId="19" fillId="6" borderId="39" xfId="0" applyFont="1" applyFill="1" applyBorder="1" applyAlignment="1" applyProtection="1">
      <alignment horizontal="left" vertical="center" wrapText="1"/>
      <protection locked="0"/>
    </xf>
    <xf numFmtId="0" fontId="29" fillId="5" borderId="27" xfId="0" applyFont="1" applyFill="1" applyBorder="1" applyAlignment="1">
      <alignment horizontal="left" vertical="center" wrapText="1"/>
    </xf>
    <xf numFmtId="0" fontId="17" fillId="6" borderId="38" xfId="0" applyFont="1" applyFill="1" applyBorder="1" applyAlignment="1" applyProtection="1">
      <alignment horizontal="left" vertical="center" wrapText="1"/>
      <protection locked="0"/>
    </xf>
    <xf numFmtId="0" fontId="17" fillId="6" borderId="36" xfId="0" applyFont="1" applyFill="1" applyBorder="1" applyAlignment="1" applyProtection="1">
      <alignment horizontal="left" vertical="center" wrapText="1"/>
      <protection locked="0"/>
    </xf>
    <xf numFmtId="0" fontId="17" fillId="6" borderId="39" xfId="0" applyFont="1" applyFill="1" applyBorder="1" applyAlignment="1" applyProtection="1">
      <alignment horizontal="left" vertical="center" wrapText="1"/>
      <protection locked="0"/>
    </xf>
    <xf numFmtId="0" fontId="19" fillId="6" borderId="60" xfId="0" applyFont="1" applyFill="1" applyBorder="1" applyAlignment="1" applyProtection="1">
      <alignment horizontal="left" vertical="center" wrapText="1"/>
      <protection locked="0"/>
    </xf>
    <xf numFmtId="0" fontId="19" fillId="6" borderId="58" xfId="0" applyFont="1" applyFill="1" applyBorder="1" applyAlignment="1" applyProtection="1">
      <alignment horizontal="left" vertical="center" wrapText="1"/>
      <protection locked="0"/>
    </xf>
    <xf numFmtId="0" fontId="20" fillId="5" borderId="44" xfId="0" applyFont="1" applyFill="1" applyBorder="1" applyAlignment="1">
      <alignment horizontal="left" vertical="center" wrapText="1"/>
    </xf>
    <xf numFmtId="0" fontId="20" fillId="5" borderId="46" xfId="0" applyFont="1" applyFill="1" applyBorder="1" applyAlignment="1">
      <alignment horizontal="left" vertical="center" wrapText="1"/>
    </xf>
    <xf numFmtId="0" fontId="19" fillId="6" borderId="60" xfId="0" applyFont="1" applyFill="1" applyBorder="1" applyAlignment="1" applyProtection="1">
      <alignment horizontal="center" vertical="center" wrapText="1"/>
      <protection locked="0"/>
    </xf>
    <xf numFmtId="0" fontId="19" fillId="6" borderId="59" xfId="0" applyFont="1" applyFill="1" applyBorder="1" applyAlignment="1" applyProtection="1">
      <alignment horizontal="center" vertical="center" wrapText="1"/>
      <protection locked="0"/>
    </xf>
    <xf numFmtId="0" fontId="28" fillId="5" borderId="60" xfId="0" applyFont="1" applyFill="1" applyBorder="1" applyAlignment="1">
      <alignment horizontal="left" vertical="center" wrapText="1"/>
    </xf>
    <xf numFmtId="0" fontId="28" fillId="5" borderId="58" xfId="0" applyFont="1" applyFill="1" applyBorder="1" applyAlignment="1">
      <alignment horizontal="left" vertical="center" wrapText="1"/>
    </xf>
    <xf numFmtId="0" fontId="28" fillId="5" borderId="59" xfId="0" applyFont="1" applyFill="1" applyBorder="1" applyAlignment="1">
      <alignment horizontal="left" vertical="center" wrapText="1"/>
    </xf>
    <xf numFmtId="0" fontId="17" fillId="6" borderId="60" xfId="0" applyFont="1" applyFill="1" applyBorder="1" applyAlignment="1" applyProtection="1">
      <alignment horizontal="left" vertical="center" wrapText="1"/>
      <protection locked="0"/>
    </xf>
    <xf numFmtId="0" fontId="17" fillId="6" borderId="58" xfId="0" applyFont="1" applyFill="1" applyBorder="1" applyAlignment="1" applyProtection="1">
      <alignment horizontal="left" vertical="center" wrapText="1"/>
      <protection locked="0"/>
    </xf>
    <xf numFmtId="0" fontId="17" fillId="6" borderId="59" xfId="0" applyFont="1" applyFill="1" applyBorder="1" applyAlignment="1" applyProtection="1">
      <alignment horizontal="left" vertical="center" wrapText="1"/>
      <protection locked="0"/>
    </xf>
    <xf numFmtId="14" fontId="20" fillId="5" borderId="60" xfId="0" applyNumberFormat="1" applyFont="1" applyFill="1" applyBorder="1" applyAlignment="1">
      <alignment horizontal="left" vertical="center"/>
    </xf>
    <xf numFmtId="14" fontId="20" fillId="5" borderId="59" xfId="0" applyNumberFormat="1" applyFont="1" applyFill="1" applyBorder="1" applyAlignment="1">
      <alignment horizontal="left" vertical="center"/>
    </xf>
    <xf numFmtId="0" fontId="19" fillId="6" borderId="33" xfId="0" applyFont="1" applyFill="1" applyBorder="1" applyAlignment="1" applyProtection="1">
      <alignment horizontal="left" vertical="center" wrapText="1"/>
      <protection locked="0"/>
    </xf>
    <xf numFmtId="0" fontId="31" fillId="5" borderId="33" xfId="0" applyFont="1" applyFill="1" applyBorder="1" applyAlignment="1">
      <alignment horizontal="left" vertical="center" wrapText="1"/>
    </xf>
    <xf numFmtId="0" fontId="17" fillId="6" borderId="33" xfId="0" applyFont="1" applyFill="1" applyBorder="1" applyAlignment="1" applyProtection="1">
      <alignment horizontal="left" vertical="center" wrapText="1"/>
      <protection locked="0"/>
    </xf>
    <xf numFmtId="0" fontId="19" fillId="0" borderId="33" xfId="0" applyFont="1" applyBorder="1" applyAlignment="1" applyProtection="1">
      <alignment horizontal="left" vertical="center"/>
      <protection locked="0"/>
    </xf>
    <xf numFmtId="0" fontId="19" fillId="0" borderId="14" xfId="0" applyFont="1" applyBorder="1" applyAlignment="1" applyProtection="1">
      <alignment horizontal="left" vertical="center"/>
      <protection locked="0"/>
    </xf>
    <xf numFmtId="0" fontId="17" fillId="6" borderId="44" xfId="0" applyFont="1" applyFill="1" applyBorder="1" applyAlignment="1" applyProtection="1">
      <alignment horizontal="left" vertical="center" wrapText="1"/>
      <protection locked="0"/>
    </xf>
    <xf numFmtId="0" fontId="17" fillId="6" borderId="45" xfId="0" applyFont="1" applyFill="1" applyBorder="1" applyAlignment="1" applyProtection="1">
      <alignment horizontal="left" vertical="center" wrapText="1"/>
      <protection locked="0"/>
    </xf>
    <xf numFmtId="0" fontId="17" fillId="6" borderId="46" xfId="0" applyFont="1" applyFill="1" applyBorder="1" applyAlignment="1" applyProtection="1">
      <alignment horizontal="left" vertical="center" wrapText="1"/>
      <protection locked="0"/>
    </xf>
    <xf numFmtId="0" fontId="29" fillId="5" borderId="15" xfId="0" applyFont="1" applyFill="1" applyBorder="1" applyAlignment="1">
      <alignment horizontal="left" vertical="center" wrapText="1"/>
    </xf>
    <xf numFmtId="0" fontId="17" fillId="6" borderId="47" xfId="0" applyFont="1" applyFill="1" applyBorder="1" applyAlignment="1" applyProtection="1">
      <alignment horizontal="left" vertical="center" wrapText="1"/>
      <protection locked="0"/>
    </xf>
    <xf numFmtId="0" fontId="29" fillId="5" borderId="11" xfId="0" applyFont="1" applyFill="1" applyBorder="1" applyAlignment="1">
      <alignment horizontal="left" vertical="center" wrapText="1"/>
    </xf>
    <xf numFmtId="0" fontId="29" fillId="5" borderId="33" xfId="0" applyFont="1" applyFill="1" applyBorder="1" applyAlignment="1">
      <alignment horizontal="left" vertical="center" wrapText="1"/>
    </xf>
    <xf numFmtId="0" fontId="17" fillId="6" borderId="14" xfId="0" applyFont="1" applyFill="1" applyBorder="1" applyAlignment="1" applyProtection="1">
      <alignment horizontal="left" vertical="center" wrapText="1"/>
      <protection locked="0"/>
    </xf>
    <xf numFmtId="0" fontId="29" fillId="5" borderId="12" xfId="0" applyFont="1" applyFill="1" applyBorder="1" applyAlignment="1">
      <alignment horizontal="left" vertical="center" wrapText="1"/>
    </xf>
    <xf numFmtId="0" fontId="18" fillId="6" borderId="60" xfId="1" applyFont="1" applyFill="1" applyBorder="1" applyAlignment="1" applyProtection="1">
      <alignment horizontal="left" vertical="center" wrapText="1"/>
      <protection locked="0"/>
    </xf>
    <xf numFmtId="0" fontId="18" fillId="6" borderId="58" xfId="1" applyFont="1" applyFill="1" applyBorder="1" applyAlignment="1" applyProtection="1">
      <alignment horizontal="left" vertical="center" wrapText="1"/>
      <protection locked="0"/>
    </xf>
    <xf numFmtId="0" fontId="29" fillId="5" borderId="2" xfId="0" applyFont="1" applyFill="1" applyBorder="1" applyAlignment="1">
      <alignment horizontal="left" vertical="center" wrapText="1"/>
    </xf>
    <xf numFmtId="0" fontId="17" fillId="6" borderId="61" xfId="0" applyFont="1" applyFill="1" applyBorder="1" applyAlignment="1" applyProtection="1">
      <alignment horizontal="left" vertical="center" wrapText="1"/>
      <protection locked="0"/>
    </xf>
    <xf numFmtId="0" fontId="29" fillId="5" borderId="13" xfId="0" applyFont="1" applyFill="1" applyBorder="1" applyAlignment="1">
      <alignment horizontal="left" vertical="center" wrapText="1"/>
    </xf>
    <xf numFmtId="0" fontId="29" fillId="5" borderId="56" xfId="0" applyFont="1" applyFill="1" applyBorder="1" applyAlignment="1">
      <alignment horizontal="left" vertical="center" wrapText="1"/>
    </xf>
    <xf numFmtId="0" fontId="28" fillId="7" borderId="26" xfId="0" applyFont="1" applyFill="1" applyBorder="1" applyAlignment="1">
      <alignment horizontal="left" vertical="center" wrapText="1"/>
    </xf>
    <xf numFmtId="0" fontId="28" fillId="7" borderId="27" xfId="0" applyFont="1" applyFill="1" applyBorder="1" applyAlignment="1">
      <alignment horizontal="left" vertical="center" wrapText="1"/>
    </xf>
    <xf numFmtId="0" fontId="28" fillId="7" borderId="30" xfId="0" applyFont="1" applyFill="1" applyBorder="1" applyAlignment="1">
      <alignment horizontal="left" vertical="center" wrapText="1"/>
    </xf>
    <xf numFmtId="0" fontId="28" fillId="7" borderId="35" xfId="0" applyFont="1" applyFill="1" applyBorder="1" applyAlignment="1">
      <alignment horizontal="center" vertical="center" wrapText="1"/>
    </xf>
    <xf numFmtId="0" fontId="28" fillId="7" borderId="36" xfId="0" applyFont="1" applyFill="1" applyBorder="1" applyAlignment="1">
      <alignment horizontal="center" vertical="center" wrapText="1"/>
    </xf>
    <xf numFmtId="0" fontId="28" fillId="7" borderId="29" xfId="0" applyFont="1" applyFill="1" applyBorder="1" applyAlignment="1">
      <alignment horizontal="center" vertical="center" wrapText="1"/>
    </xf>
    <xf numFmtId="0" fontId="17" fillId="6" borderId="2" xfId="0" applyFont="1" applyFill="1" applyBorder="1" applyAlignment="1" applyProtection="1">
      <alignment horizontal="left" vertical="center" wrapText="1"/>
      <protection locked="0"/>
    </xf>
    <xf numFmtId="0" fontId="17" fillId="6" borderId="1" xfId="0" applyFont="1" applyFill="1" applyBorder="1" applyAlignment="1" applyProtection="1">
      <alignment horizontal="left" vertical="center" wrapText="1"/>
      <protection locked="0"/>
    </xf>
    <xf numFmtId="0" fontId="29" fillId="5" borderId="10" xfId="0" applyFont="1" applyFill="1" applyBorder="1" applyAlignment="1">
      <alignment horizontal="left" vertical="center" wrapText="1"/>
    </xf>
    <xf numFmtId="14" fontId="17" fillId="6" borderId="16" xfId="0" applyNumberFormat="1" applyFont="1" applyFill="1" applyBorder="1" applyAlignment="1" applyProtection="1">
      <alignment horizontal="left" vertical="center" wrapText="1"/>
      <protection locked="0"/>
    </xf>
    <xf numFmtId="14" fontId="17" fillId="6" borderId="37" xfId="0" applyNumberFormat="1" applyFont="1" applyFill="1" applyBorder="1" applyAlignment="1" applyProtection="1">
      <alignment horizontal="left" vertical="center" wrapText="1"/>
      <protection locked="0"/>
    </xf>
    <xf numFmtId="14" fontId="17" fillId="6" borderId="7" xfId="0" applyNumberFormat="1" applyFont="1" applyFill="1" applyBorder="1" applyAlignment="1" applyProtection="1">
      <alignment horizontal="left" vertical="center" wrapText="1"/>
      <protection locked="0"/>
    </xf>
    <xf numFmtId="0" fontId="29" fillId="5" borderId="16" xfId="0" applyFont="1" applyFill="1" applyBorder="1" applyAlignment="1">
      <alignment horizontal="left" vertical="center" wrapText="1"/>
    </xf>
    <xf numFmtId="0" fontId="29" fillId="5" borderId="7" xfId="0" applyFont="1" applyFill="1" applyBorder="1" applyAlignment="1">
      <alignment horizontal="left" vertical="center" wrapText="1"/>
    </xf>
    <xf numFmtId="1" fontId="17" fillId="6" borderId="16" xfId="0" applyNumberFormat="1" applyFont="1" applyFill="1" applyBorder="1" applyAlignment="1" applyProtection="1">
      <alignment horizontal="left" vertical="center" wrapText="1"/>
      <protection locked="0"/>
    </xf>
    <xf numFmtId="1" fontId="17" fillId="6" borderId="9" xfId="0" applyNumberFormat="1" applyFont="1" applyFill="1" applyBorder="1" applyAlignment="1" applyProtection="1">
      <alignment horizontal="left" vertical="center" wrapText="1"/>
      <protection locked="0"/>
    </xf>
    <xf numFmtId="14" fontId="17" fillId="6" borderId="2" xfId="0" applyNumberFormat="1" applyFont="1" applyFill="1" applyBorder="1" applyAlignment="1" applyProtection="1">
      <alignment horizontal="left" vertical="center" wrapText="1"/>
      <protection locked="0"/>
    </xf>
    <xf numFmtId="0" fontId="25" fillId="3" borderId="35" xfId="0" applyFont="1" applyFill="1" applyBorder="1" applyAlignment="1">
      <alignment horizontal="center" vertical="center" wrapText="1"/>
    </xf>
    <xf numFmtId="0" fontId="26" fillId="3" borderId="36" xfId="0" applyFont="1" applyFill="1" applyBorder="1" applyAlignment="1">
      <alignment horizontal="center" vertical="center"/>
    </xf>
    <xf numFmtId="0" fontId="26" fillId="3" borderId="29" xfId="0" applyFont="1" applyFill="1" applyBorder="1" applyAlignment="1">
      <alignment horizontal="center" vertical="center"/>
    </xf>
    <xf numFmtId="0" fontId="25" fillId="0" borderId="0" xfId="0" applyFont="1" applyAlignment="1">
      <alignment horizontal="left" vertical="center" wrapText="1"/>
    </xf>
    <xf numFmtId="0" fontId="27" fillId="8" borderId="34" xfId="0" applyFont="1" applyFill="1" applyBorder="1" applyAlignment="1">
      <alignment horizontal="left" vertical="center" wrapText="1"/>
    </xf>
    <xf numFmtId="0" fontId="27" fillId="8" borderId="8" xfId="0" applyFont="1" applyFill="1" applyBorder="1" applyAlignment="1">
      <alignment horizontal="left" vertical="center" wrapText="1"/>
    </xf>
    <xf numFmtId="0" fontId="27" fillId="8" borderId="32" xfId="0" applyFont="1" applyFill="1" applyBorder="1" applyAlignment="1">
      <alignment horizontal="left" vertical="center" wrapText="1"/>
    </xf>
    <xf numFmtId="0" fontId="27" fillId="8" borderId="34" xfId="0" applyFont="1" applyFill="1" applyBorder="1" applyAlignment="1">
      <alignment horizontal="center" vertical="center" wrapText="1"/>
    </xf>
    <xf numFmtId="0" fontId="27" fillId="8" borderId="8" xfId="0" applyFont="1" applyFill="1" applyBorder="1" applyAlignment="1">
      <alignment horizontal="center" vertical="center" wrapText="1"/>
    </xf>
    <xf numFmtId="0" fontId="27" fillId="8" borderId="32" xfId="0" applyFont="1" applyFill="1" applyBorder="1" applyAlignment="1">
      <alignment horizontal="center" vertical="center" wrapText="1"/>
    </xf>
    <xf numFmtId="0" fontId="28" fillId="5" borderId="13" xfId="0" applyFont="1" applyFill="1" applyBorder="1" applyAlignment="1">
      <alignment horizontal="left" vertical="center" wrapText="1"/>
    </xf>
    <xf numFmtId="0" fontId="28" fillId="5" borderId="56" xfId="0" applyFont="1" applyFill="1" applyBorder="1" applyAlignment="1">
      <alignment horizontal="left" vertical="center" wrapText="1"/>
    </xf>
    <xf numFmtId="0" fontId="17" fillId="6" borderId="56" xfId="0" applyFont="1" applyFill="1" applyBorder="1" applyAlignment="1" applyProtection="1">
      <alignment horizontal="left" vertical="center" wrapText="1"/>
      <protection locked="0"/>
    </xf>
    <xf numFmtId="0" fontId="17" fillId="6" borderId="28" xfId="0" applyFont="1" applyFill="1" applyBorder="1" applyAlignment="1" applyProtection="1">
      <alignment horizontal="left" vertical="center" wrapText="1"/>
      <protection locked="0"/>
    </xf>
    <xf numFmtId="0" fontId="19" fillId="6" borderId="31" xfId="0" applyFont="1" applyFill="1" applyBorder="1" applyAlignment="1" applyProtection="1">
      <alignment horizontal="left" vertical="center" wrapText="1"/>
      <protection locked="0"/>
    </xf>
    <xf numFmtId="0" fontId="19" fillId="6" borderId="37" xfId="0" applyFont="1" applyFill="1" applyBorder="1" applyAlignment="1" applyProtection="1">
      <alignment horizontal="left" vertical="center" wrapText="1"/>
      <protection locked="0"/>
    </xf>
    <xf numFmtId="0" fontId="19" fillId="6" borderId="7" xfId="0" applyFont="1" applyFill="1" applyBorder="1" applyAlignment="1" applyProtection="1">
      <alignment horizontal="left" vertical="center" wrapText="1"/>
      <protection locked="0"/>
    </xf>
    <xf numFmtId="0" fontId="19" fillId="6" borderId="2" xfId="0" applyFont="1" applyFill="1" applyBorder="1" applyAlignment="1" applyProtection="1">
      <alignment horizontal="left" vertical="center" wrapText="1"/>
      <protection locked="0"/>
    </xf>
    <xf numFmtId="0" fontId="23" fillId="6" borderId="2" xfId="0" applyFont="1" applyFill="1" applyBorder="1" applyAlignment="1" applyProtection="1">
      <alignment horizontal="left" vertical="center" wrapText="1"/>
      <protection locked="0"/>
    </xf>
    <xf numFmtId="3" fontId="19" fillId="6" borderId="2" xfId="0" applyNumberFormat="1" applyFont="1" applyFill="1" applyBorder="1" applyAlignment="1" applyProtection="1">
      <alignment horizontal="center" vertical="center" wrapText="1"/>
      <protection locked="0"/>
    </xf>
    <xf numFmtId="3" fontId="23" fillId="6" borderId="2" xfId="0" applyNumberFormat="1" applyFont="1" applyFill="1" applyBorder="1" applyAlignment="1" applyProtection="1">
      <alignment horizontal="center" vertical="center" wrapText="1"/>
      <protection locked="0"/>
    </xf>
    <xf numFmtId="0" fontId="21" fillId="6" borderId="2" xfId="0" applyFont="1" applyFill="1" applyBorder="1" applyAlignment="1" applyProtection="1">
      <alignment horizontal="left" vertical="center"/>
      <protection locked="0"/>
    </xf>
    <xf numFmtId="0" fontId="23" fillId="6" borderId="1" xfId="0" applyFont="1" applyFill="1" applyBorder="1" applyAlignment="1" applyProtection="1">
      <alignment horizontal="left" vertical="center" wrapText="1"/>
      <protection locked="0"/>
    </xf>
    <xf numFmtId="0" fontId="19" fillId="6" borderId="1" xfId="0" applyFont="1" applyFill="1" applyBorder="1" applyAlignment="1" applyProtection="1">
      <alignment horizontal="left" vertical="center" wrapText="1"/>
      <protection locked="0"/>
    </xf>
    <xf numFmtId="0" fontId="19" fillId="6" borderId="10" xfId="0" applyFont="1" applyFill="1" applyBorder="1" applyAlignment="1" applyProtection="1">
      <alignment horizontal="left" vertical="center" wrapText="1"/>
      <protection locked="0"/>
    </xf>
    <xf numFmtId="0" fontId="19" fillId="6" borderId="16" xfId="0" applyFont="1" applyFill="1" applyBorder="1" applyAlignment="1" applyProtection="1">
      <alignment horizontal="left" vertical="center" wrapText="1"/>
      <protection locked="0"/>
    </xf>
    <xf numFmtId="14" fontId="19" fillId="6" borderId="2" xfId="0" applyNumberFormat="1" applyFont="1" applyFill="1" applyBorder="1" applyAlignment="1" applyProtection="1">
      <alignment horizontal="left" vertical="center" wrapText="1"/>
      <protection locked="0"/>
    </xf>
    <xf numFmtId="0" fontId="19" fillId="6" borderId="10" xfId="0" applyFont="1" applyFill="1" applyBorder="1" applyAlignment="1" applyProtection="1">
      <alignment vertical="center" wrapText="1"/>
      <protection locked="0"/>
    </xf>
    <xf numFmtId="0" fontId="19" fillId="6" borderId="2" xfId="0" applyFont="1" applyFill="1" applyBorder="1" applyAlignment="1" applyProtection="1">
      <alignment vertical="center" wrapText="1"/>
      <protection locked="0"/>
    </xf>
    <xf numFmtId="3" fontId="19" fillId="6" borderId="16" xfId="0" applyNumberFormat="1" applyFont="1" applyFill="1" applyBorder="1" applyAlignment="1" applyProtection="1">
      <alignment horizontal="center" vertical="center" wrapText="1"/>
      <protection locked="0"/>
    </xf>
    <xf numFmtId="3" fontId="19" fillId="6" borderId="7" xfId="0" applyNumberFormat="1" applyFont="1" applyFill="1" applyBorder="1" applyAlignment="1" applyProtection="1">
      <alignment horizontal="center" vertical="center" wrapText="1"/>
      <protection locked="0"/>
    </xf>
    <xf numFmtId="0" fontId="25" fillId="3" borderId="36" xfId="0" applyFont="1" applyFill="1" applyBorder="1" applyAlignment="1">
      <alignment horizontal="center" vertical="center" wrapText="1"/>
    </xf>
    <xf numFmtId="0" fontId="25" fillId="3" borderId="29" xfId="0" applyFont="1" applyFill="1" applyBorder="1" applyAlignment="1">
      <alignment horizontal="center" vertical="center" wrapText="1"/>
    </xf>
    <xf numFmtId="0" fontId="27" fillId="8" borderId="51" xfId="0" applyFont="1" applyFill="1" applyBorder="1" applyAlignment="1">
      <alignment horizontal="left" vertical="center" wrapText="1"/>
    </xf>
    <xf numFmtId="0" fontId="27" fillId="8" borderId="41" xfId="0" applyFont="1" applyFill="1" applyBorder="1" applyAlignment="1">
      <alignment horizontal="left" vertical="center" wrapText="1"/>
    </xf>
    <xf numFmtId="0" fontId="27" fillId="8" borderId="43" xfId="0" applyFont="1" applyFill="1" applyBorder="1" applyAlignment="1">
      <alignment horizontal="left" vertical="center" wrapText="1"/>
    </xf>
    <xf numFmtId="0" fontId="14" fillId="6" borderId="18" xfId="0" applyFont="1" applyFill="1" applyBorder="1" applyAlignment="1">
      <alignment horizontal="center" vertical="top"/>
    </xf>
    <xf numFmtId="0" fontId="14" fillId="6" borderId="25" xfId="0" applyFont="1" applyFill="1" applyBorder="1" applyAlignment="1">
      <alignment horizontal="center" vertical="top"/>
    </xf>
    <xf numFmtId="0" fontId="6" fillId="0" borderId="24" xfId="0" applyFont="1" applyBorder="1" applyAlignment="1">
      <alignment horizontal="left" vertical="top" wrapText="1"/>
    </xf>
    <xf numFmtId="0" fontId="6" fillId="0" borderId="18" xfId="0" applyFont="1" applyBorder="1" applyAlignment="1">
      <alignment horizontal="left" vertical="top" wrapText="1"/>
    </xf>
    <xf numFmtId="0" fontId="6" fillId="0" borderId="25" xfId="0" applyFont="1" applyBorder="1" applyAlignment="1">
      <alignment horizontal="left" vertical="top" wrapText="1"/>
    </xf>
    <xf numFmtId="0" fontId="10" fillId="7" borderId="35" xfId="0" applyFont="1" applyFill="1" applyBorder="1" applyAlignment="1">
      <alignment horizontal="left" vertical="top" wrapText="1"/>
    </xf>
    <xf numFmtId="0" fontId="10" fillId="7" borderId="36" xfId="0" applyFont="1" applyFill="1" applyBorder="1" applyAlignment="1">
      <alignment horizontal="left" vertical="top" wrapText="1"/>
    </xf>
    <xf numFmtId="0" fontId="10" fillId="7" borderId="29" xfId="0" applyFont="1" applyFill="1" applyBorder="1" applyAlignment="1">
      <alignment horizontal="left" vertical="top"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xf numFmtId="0" fontId="6" fillId="0" borderId="29" xfId="0" applyFont="1" applyBorder="1" applyAlignment="1">
      <alignment horizontal="left" vertical="top" wrapText="1"/>
    </xf>
    <xf numFmtId="0" fontId="16" fillId="7" borderId="20" xfId="0" applyFont="1" applyFill="1" applyBorder="1" applyAlignment="1">
      <alignment horizontal="center" vertical="top"/>
    </xf>
    <xf numFmtId="0" fontId="16" fillId="7" borderId="21" xfId="0" applyFont="1" applyFill="1" applyBorder="1" applyAlignment="1">
      <alignment horizontal="center" vertical="top"/>
    </xf>
    <xf numFmtId="0" fontId="14" fillId="6" borderId="0" xfId="0" applyFont="1" applyFill="1" applyAlignment="1">
      <alignment horizontal="center" vertical="top"/>
    </xf>
    <xf numFmtId="0" fontId="14" fillId="6" borderId="23" xfId="0" applyFont="1" applyFill="1" applyBorder="1" applyAlignment="1">
      <alignment horizontal="center" vertical="top"/>
    </xf>
    <xf numFmtId="0" fontId="10" fillId="7" borderId="19" xfId="0" applyFont="1" applyFill="1" applyBorder="1" applyAlignment="1">
      <alignment horizontal="left" vertical="top" wrapText="1"/>
    </xf>
    <xf numFmtId="0" fontId="10" fillId="7" borderId="20" xfId="0" applyFont="1" applyFill="1" applyBorder="1" applyAlignment="1">
      <alignment horizontal="left" vertical="top" wrapText="1"/>
    </xf>
    <xf numFmtId="0" fontId="10" fillId="7" borderId="21" xfId="0" applyFont="1" applyFill="1" applyBorder="1" applyAlignment="1">
      <alignment horizontal="left" vertical="top" wrapText="1"/>
    </xf>
    <xf numFmtId="0" fontId="15" fillId="7" borderId="34"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40" xfId="0" applyFont="1" applyFill="1" applyBorder="1" applyAlignment="1">
      <alignment horizontal="center" vertical="center"/>
    </xf>
    <xf numFmtId="0" fontId="15" fillId="7" borderId="51" xfId="0" applyFont="1" applyFill="1" applyBorder="1" applyAlignment="1">
      <alignment horizontal="center" vertical="center"/>
    </xf>
    <xf numFmtId="0" fontId="15" fillId="7" borderId="41" xfId="0" applyFont="1" applyFill="1" applyBorder="1" applyAlignment="1">
      <alignment horizontal="center" vertical="center"/>
    </xf>
    <xf numFmtId="0" fontId="15" fillId="7" borderId="43" xfId="0" applyFont="1" applyFill="1" applyBorder="1" applyAlignment="1">
      <alignment horizontal="center" vertical="center"/>
    </xf>
    <xf numFmtId="14" fontId="6" fillId="0" borderId="24" xfId="0" applyNumberFormat="1" applyFont="1" applyBorder="1" applyAlignment="1">
      <alignment horizontal="left" vertical="top" wrapText="1"/>
    </xf>
    <xf numFmtId="14" fontId="6" fillId="0" borderId="18" xfId="0" applyNumberFormat="1" applyFont="1" applyBorder="1" applyAlignment="1">
      <alignment horizontal="left" vertical="top" wrapText="1"/>
    </xf>
    <xf numFmtId="14" fontId="6" fillId="0" borderId="25" xfId="0" applyNumberFormat="1" applyFont="1" applyBorder="1"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xdr:row>
      <xdr:rowOff>76200</xdr:rowOff>
    </xdr:from>
    <xdr:to>
      <xdr:col>2</xdr:col>
      <xdr:colOff>292100</xdr:colOff>
      <xdr:row>1</xdr:row>
      <xdr:rowOff>863600</xdr:rowOff>
    </xdr:to>
    <xdr:pic>
      <xdr:nvPicPr>
        <xdr:cNvPr id="2" name="Picture 2" descr="C:\Documents and Settings\pcy0193\Local Settings\Temporary Internet Files\Content.Word\ASTROBANK_LOGO_WHITE.JPG">
          <a:extLst>
            <a:ext uri="{FF2B5EF4-FFF2-40B4-BE49-F238E27FC236}">
              <a16:creationId xmlns:a16="http://schemas.microsoft.com/office/drawing/2014/main" id="{B3FC4160-1723-4313-826C-DCCCE5DF99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19075"/>
          <a:ext cx="28956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1</xdr:row>
      <xdr:rowOff>76200</xdr:rowOff>
    </xdr:from>
    <xdr:to>
      <xdr:col>2</xdr:col>
      <xdr:colOff>295275</xdr:colOff>
      <xdr:row>1</xdr:row>
      <xdr:rowOff>866775</xdr:rowOff>
    </xdr:to>
    <xdr:pic>
      <xdr:nvPicPr>
        <xdr:cNvPr id="2" name="Picture 2" descr="C:\Documents and Settings\pcy0193\Local Settings\Temporary Internet Files\Content.Word\ASTROBANK_LOGO_WHITE.JPG">
          <a:extLst>
            <a:ext uri="{FF2B5EF4-FFF2-40B4-BE49-F238E27FC236}">
              <a16:creationId xmlns:a16="http://schemas.microsoft.com/office/drawing/2014/main" id="{C9E5BAA3-9A86-4E8F-ADC8-95C395D1EC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19075"/>
          <a:ext cx="28956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33"/>
  <sheetViews>
    <sheetView zoomScale="50" zoomScaleNormal="50" zoomScaleSheetLayoutView="50" zoomScalePageLayoutView="40" workbookViewId="0">
      <selection activeCell="C7" sqref="C7:F7"/>
    </sheetView>
  </sheetViews>
  <sheetFormatPr defaultColWidth="9.140625" defaultRowHeight="23.25" x14ac:dyDescent="0.35"/>
  <cols>
    <col min="1" max="1" width="2.85546875" style="111" customWidth="1"/>
    <col min="2" max="2" width="40.28515625" style="111" customWidth="1"/>
    <col min="3" max="3" width="10.140625" style="111" customWidth="1"/>
    <col min="4" max="4" width="19.140625" style="111" bestFit="1" customWidth="1"/>
    <col min="5" max="5" width="5.85546875" style="111" customWidth="1"/>
    <col min="6" max="6" width="20.140625" style="111" customWidth="1"/>
    <col min="7" max="7" width="26.85546875" style="111" customWidth="1"/>
    <col min="8" max="8" width="13.7109375" style="111" customWidth="1"/>
    <col min="9" max="9" width="26.140625" style="111" customWidth="1"/>
    <col min="10" max="10" width="28.140625" style="111" customWidth="1"/>
    <col min="11" max="11" width="18" style="111" customWidth="1"/>
    <col min="12" max="12" width="9.140625" style="111"/>
    <col min="13" max="13" width="24.42578125" style="111" customWidth="1"/>
    <col min="14" max="14" width="4.5703125" style="111" customWidth="1"/>
    <col min="15" max="15" width="19.42578125" style="111" customWidth="1"/>
    <col min="16" max="16" width="26.7109375" style="111" customWidth="1"/>
    <col min="17" max="17" width="21.5703125" style="111" customWidth="1"/>
    <col min="18" max="18" width="28.5703125" style="111" customWidth="1"/>
    <col min="19" max="19" width="47.7109375" style="111" customWidth="1"/>
    <col min="20" max="20" width="0" style="110" hidden="1" customWidth="1"/>
    <col min="21" max="37" width="9.140625" style="110"/>
    <col min="38" max="68" width="9.140625" style="111"/>
    <col min="69" max="79" width="9.140625" style="111" customWidth="1"/>
    <col min="80" max="16384" width="9.140625" style="111"/>
  </cols>
  <sheetData>
    <row r="1" spans="2:37" ht="11.25" customHeight="1" thickBot="1" x14ac:dyDescent="0.4">
      <c r="B1" s="109"/>
      <c r="C1" s="109"/>
      <c r="D1" s="109"/>
      <c r="E1" s="109"/>
      <c r="F1" s="109"/>
      <c r="G1" s="109"/>
      <c r="H1" s="109"/>
      <c r="I1" s="109"/>
      <c r="J1" s="109"/>
      <c r="K1" s="109"/>
      <c r="L1" s="109"/>
      <c r="M1" s="109"/>
      <c r="N1" s="109"/>
      <c r="O1" s="109"/>
      <c r="P1" s="109"/>
      <c r="Q1" s="109"/>
      <c r="R1" s="109"/>
      <c r="S1" s="109"/>
    </row>
    <row r="2" spans="2:37" ht="77.25" customHeight="1" thickBot="1" x14ac:dyDescent="0.4">
      <c r="B2" s="475" t="s">
        <v>184</v>
      </c>
      <c r="C2" s="476"/>
      <c r="D2" s="476"/>
      <c r="E2" s="476"/>
      <c r="F2" s="476"/>
      <c r="G2" s="476"/>
      <c r="H2" s="476"/>
      <c r="I2" s="476"/>
      <c r="J2" s="476"/>
      <c r="K2" s="476"/>
      <c r="L2" s="476"/>
      <c r="M2" s="476"/>
      <c r="N2" s="476"/>
      <c r="O2" s="476"/>
      <c r="P2" s="476"/>
      <c r="Q2" s="476"/>
      <c r="R2" s="476"/>
      <c r="S2" s="477"/>
    </row>
    <row r="3" spans="2:37" ht="15.75" customHeight="1" thickBot="1" x14ac:dyDescent="0.4">
      <c r="B3" s="478"/>
      <c r="C3" s="478"/>
      <c r="D3" s="478"/>
      <c r="E3" s="478"/>
      <c r="F3" s="478"/>
      <c r="G3" s="478"/>
      <c r="H3" s="478"/>
      <c r="I3" s="478"/>
      <c r="J3" s="478"/>
      <c r="K3" s="478"/>
      <c r="L3" s="478"/>
      <c r="M3" s="478"/>
      <c r="N3" s="478"/>
      <c r="O3" s="478"/>
      <c r="P3" s="478"/>
      <c r="Q3" s="478"/>
      <c r="R3" s="478"/>
      <c r="S3" s="478"/>
      <c r="T3" s="111"/>
      <c r="U3" s="111"/>
      <c r="V3" s="111"/>
      <c r="W3" s="111"/>
      <c r="X3" s="111"/>
      <c r="Y3" s="111"/>
      <c r="Z3" s="111"/>
      <c r="AA3" s="111"/>
      <c r="AB3" s="111"/>
      <c r="AC3" s="111"/>
      <c r="AD3" s="111"/>
      <c r="AE3" s="111"/>
      <c r="AF3" s="111"/>
      <c r="AG3" s="111"/>
      <c r="AH3" s="111"/>
      <c r="AI3" s="111"/>
      <c r="AJ3" s="111"/>
      <c r="AK3" s="111"/>
    </row>
    <row r="4" spans="2:37" s="112" customFormat="1" ht="51.75" customHeight="1" x14ac:dyDescent="0.25">
      <c r="B4" s="479" t="s">
        <v>185</v>
      </c>
      <c r="C4" s="480"/>
      <c r="D4" s="480"/>
      <c r="E4" s="480"/>
      <c r="F4" s="480"/>
      <c r="G4" s="480"/>
      <c r="H4" s="480"/>
      <c r="I4" s="480"/>
      <c r="J4" s="481"/>
      <c r="K4" s="482" t="s">
        <v>186</v>
      </c>
      <c r="L4" s="483"/>
      <c r="M4" s="483"/>
      <c r="N4" s="483"/>
      <c r="O4" s="483"/>
      <c r="P4" s="483"/>
      <c r="Q4" s="483"/>
      <c r="R4" s="483"/>
      <c r="S4" s="484"/>
    </row>
    <row r="5" spans="2:37" s="113" customFormat="1" ht="33" customHeight="1" thickBot="1" x14ac:dyDescent="0.3">
      <c r="B5" s="485" t="s">
        <v>187</v>
      </c>
      <c r="C5" s="486"/>
      <c r="D5" s="486"/>
      <c r="E5" s="486"/>
      <c r="F5" s="486"/>
      <c r="G5" s="486"/>
      <c r="H5" s="486"/>
      <c r="I5" s="487"/>
      <c r="J5" s="488"/>
      <c r="K5" s="485" t="s">
        <v>187</v>
      </c>
      <c r="L5" s="486"/>
      <c r="M5" s="486"/>
      <c r="N5" s="486"/>
      <c r="O5" s="486"/>
      <c r="P5" s="486"/>
      <c r="Q5" s="486"/>
      <c r="R5" s="486"/>
      <c r="S5" s="147"/>
    </row>
    <row r="6" spans="2:37" s="113" customFormat="1" ht="33" customHeight="1" thickBot="1" x14ac:dyDescent="0.3">
      <c r="B6" s="458" t="s">
        <v>321</v>
      </c>
      <c r="C6" s="459"/>
      <c r="D6" s="459"/>
      <c r="E6" s="459"/>
      <c r="F6" s="459"/>
      <c r="G6" s="459"/>
      <c r="H6" s="459"/>
      <c r="I6" s="459"/>
      <c r="J6" s="460"/>
      <c r="K6" s="461"/>
      <c r="L6" s="462"/>
      <c r="M6" s="462"/>
      <c r="N6" s="462"/>
      <c r="O6" s="462"/>
      <c r="P6" s="462"/>
      <c r="Q6" s="462"/>
      <c r="R6" s="462"/>
      <c r="S6" s="463"/>
    </row>
    <row r="7" spans="2:37" s="115" customFormat="1" ht="33" customHeight="1" x14ac:dyDescent="0.25">
      <c r="B7" s="114" t="s">
        <v>315</v>
      </c>
      <c r="C7" s="440"/>
      <c r="D7" s="440"/>
      <c r="E7" s="440"/>
      <c r="F7" s="440"/>
      <c r="G7" s="449" t="s">
        <v>316</v>
      </c>
      <c r="H7" s="449"/>
      <c r="I7" s="440"/>
      <c r="J7" s="450"/>
      <c r="K7" s="451" t="s">
        <v>315</v>
      </c>
      <c r="L7" s="449"/>
      <c r="M7" s="449"/>
      <c r="N7" s="440"/>
      <c r="O7" s="440"/>
      <c r="P7" s="440"/>
      <c r="Q7" s="449" t="s">
        <v>316</v>
      </c>
      <c r="R7" s="449"/>
      <c r="S7" s="148"/>
    </row>
    <row r="8" spans="2:37" s="115" customFormat="1" ht="33" customHeight="1" x14ac:dyDescent="0.25">
      <c r="B8" s="116" t="s">
        <v>317</v>
      </c>
      <c r="C8" s="464"/>
      <c r="D8" s="464"/>
      <c r="E8" s="464"/>
      <c r="F8" s="464"/>
      <c r="G8" s="454" t="s">
        <v>318</v>
      </c>
      <c r="H8" s="454"/>
      <c r="I8" s="464"/>
      <c r="J8" s="465"/>
      <c r="K8" s="466" t="s">
        <v>317</v>
      </c>
      <c r="L8" s="454"/>
      <c r="M8" s="454"/>
      <c r="N8" s="464"/>
      <c r="O8" s="464"/>
      <c r="P8" s="464"/>
      <c r="Q8" s="454" t="s">
        <v>318</v>
      </c>
      <c r="R8" s="454"/>
      <c r="S8" s="149"/>
    </row>
    <row r="9" spans="2:37" s="115" customFormat="1" ht="33" customHeight="1" x14ac:dyDescent="0.25">
      <c r="B9" s="116" t="s">
        <v>319</v>
      </c>
      <c r="C9" s="467"/>
      <c r="D9" s="468"/>
      <c r="E9" s="468"/>
      <c r="F9" s="469"/>
      <c r="G9" s="470" t="s">
        <v>320</v>
      </c>
      <c r="H9" s="471"/>
      <c r="I9" s="472"/>
      <c r="J9" s="473"/>
      <c r="K9" s="466" t="s">
        <v>319</v>
      </c>
      <c r="L9" s="454"/>
      <c r="M9" s="454"/>
      <c r="N9" s="474"/>
      <c r="O9" s="474"/>
      <c r="P9" s="474"/>
      <c r="Q9" s="454" t="s">
        <v>320</v>
      </c>
      <c r="R9" s="454"/>
      <c r="S9" s="150"/>
    </row>
    <row r="10" spans="2:37" s="115" customFormat="1" ht="33" customHeight="1" x14ac:dyDescent="0.25">
      <c r="B10" s="116" t="s">
        <v>329</v>
      </c>
      <c r="C10" s="464"/>
      <c r="D10" s="464"/>
      <c r="E10" s="464"/>
      <c r="F10" s="464"/>
      <c r="G10" s="454" t="s">
        <v>332</v>
      </c>
      <c r="H10" s="454"/>
      <c r="I10" s="464"/>
      <c r="J10" s="465"/>
      <c r="K10" s="466" t="s">
        <v>329</v>
      </c>
      <c r="L10" s="454"/>
      <c r="M10" s="454"/>
      <c r="N10" s="464"/>
      <c r="O10" s="464"/>
      <c r="P10" s="464"/>
      <c r="Q10" s="454" t="s">
        <v>332</v>
      </c>
      <c r="R10" s="454"/>
      <c r="S10" s="149"/>
    </row>
    <row r="11" spans="2:37" s="115" customFormat="1" ht="33" customHeight="1" thickBot="1" x14ac:dyDescent="0.3">
      <c r="B11" s="117" t="s">
        <v>331</v>
      </c>
      <c r="C11" s="452"/>
      <c r="D11" s="453"/>
      <c r="E11" s="453"/>
      <c r="F11" s="453"/>
      <c r="G11" s="454" t="s">
        <v>330</v>
      </c>
      <c r="H11" s="454"/>
      <c r="I11" s="434"/>
      <c r="J11" s="455"/>
      <c r="K11" s="456" t="s">
        <v>331</v>
      </c>
      <c r="L11" s="457"/>
      <c r="M11" s="457"/>
      <c r="N11" s="452"/>
      <c r="O11" s="434"/>
      <c r="P11" s="434"/>
      <c r="Q11" s="434"/>
      <c r="R11" s="434"/>
      <c r="S11" s="455"/>
    </row>
    <row r="12" spans="2:37" s="113" customFormat="1" ht="33" customHeight="1" thickBot="1" x14ac:dyDescent="0.3">
      <c r="B12" s="458" t="s">
        <v>323</v>
      </c>
      <c r="C12" s="459"/>
      <c r="D12" s="459"/>
      <c r="E12" s="459"/>
      <c r="F12" s="459"/>
      <c r="G12" s="459"/>
      <c r="H12" s="459"/>
      <c r="I12" s="459"/>
      <c r="J12" s="460"/>
      <c r="K12" s="461"/>
      <c r="L12" s="462"/>
      <c r="M12" s="462"/>
      <c r="N12" s="462"/>
      <c r="O12" s="462"/>
      <c r="P12" s="462"/>
      <c r="Q12" s="462"/>
      <c r="R12" s="462"/>
      <c r="S12" s="463"/>
    </row>
    <row r="13" spans="2:37" s="115" customFormat="1" ht="33" customHeight="1" x14ac:dyDescent="0.25">
      <c r="B13" s="114" t="s">
        <v>349</v>
      </c>
      <c r="C13" s="440"/>
      <c r="D13" s="440"/>
      <c r="E13" s="440"/>
      <c r="F13" s="440"/>
      <c r="G13" s="449" t="s">
        <v>334</v>
      </c>
      <c r="H13" s="449"/>
      <c r="I13" s="440"/>
      <c r="J13" s="450"/>
      <c r="K13" s="451" t="s">
        <v>349</v>
      </c>
      <c r="L13" s="449"/>
      <c r="M13" s="449"/>
      <c r="N13" s="440"/>
      <c r="O13" s="440"/>
      <c r="P13" s="440"/>
      <c r="Q13" s="449" t="s">
        <v>334</v>
      </c>
      <c r="R13" s="449"/>
      <c r="S13" s="151"/>
    </row>
    <row r="14" spans="2:37" s="115" customFormat="1" ht="33" customHeight="1" thickBot="1" x14ac:dyDescent="0.3">
      <c r="B14" s="118" t="s">
        <v>333</v>
      </c>
      <c r="C14" s="443"/>
      <c r="D14" s="444"/>
      <c r="E14" s="444"/>
      <c r="F14" s="445"/>
      <c r="G14" s="446" t="s">
        <v>346</v>
      </c>
      <c r="H14" s="446"/>
      <c r="I14" s="443"/>
      <c r="J14" s="447"/>
      <c r="K14" s="448" t="s">
        <v>333</v>
      </c>
      <c r="L14" s="446"/>
      <c r="M14" s="446"/>
      <c r="N14" s="443"/>
      <c r="O14" s="444"/>
      <c r="P14" s="445"/>
      <c r="Q14" s="446" t="s">
        <v>346</v>
      </c>
      <c r="R14" s="446"/>
      <c r="S14" s="152"/>
    </row>
    <row r="15" spans="2:37" s="113" customFormat="1" ht="33" customHeight="1" thickBot="1" x14ac:dyDescent="0.3">
      <c r="B15" s="414" t="s">
        <v>322</v>
      </c>
      <c r="C15" s="415"/>
      <c r="D15" s="415"/>
      <c r="E15" s="415"/>
      <c r="F15" s="415"/>
      <c r="G15" s="415"/>
      <c r="H15" s="415"/>
      <c r="I15" s="415"/>
      <c r="J15" s="415"/>
      <c r="K15" s="415"/>
      <c r="L15" s="415"/>
      <c r="M15" s="415"/>
      <c r="N15" s="415"/>
      <c r="O15" s="415"/>
      <c r="P15" s="415"/>
      <c r="Q15" s="415"/>
      <c r="R15" s="415"/>
      <c r="S15" s="416"/>
    </row>
    <row r="16" spans="2:37" s="113" customFormat="1" ht="33" customHeight="1" x14ac:dyDescent="0.25">
      <c r="B16" s="119" t="s">
        <v>336</v>
      </c>
      <c r="C16" s="438"/>
      <c r="D16" s="438"/>
      <c r="E16" s="438"/>
      <c r="F16" s="438"/>
      <c r="G16" s="438"/>
      <c r="H16" s="439" t="s">
        <v>341</v>
      </c>
      <c r="I16" s="439"/>
      <c r="J16" s="440"/>
      <c r="K16" s="440"/>
      <c r="L16" s="440"/>
      <c r="M16" s="440"/>
      <c r="N16" s="439" t="s">
        <v>337</v>
      </c>
      <c r="O16" s="439"/>
      <c r="P16" s="439"/>
      <c r="Q16" s="441"/>
      <c r="R16" s="441"/>
      <c r="S16" s="442"/>
    </row>
    <row r="17" spans="2:37" s="113" customFormat="1" ht="33" customHeight="1" thickBot="1" x14ac:dyDescent="0.3">
      <c r="B17" s="120" t="s">
        <v>338</v>
      </c>
      <c r="C17" s="424"/>
      <c r="D17" s="425"/>
      <c r="E17" s="425"/>
      <c r="F17" s="426" t="s">
        <v>339</v>
      </c>
      <c r="G17" s="427"/>
      <c r="H17" s="428"/>
      <c r="I17" s="429"/>
      <c r="J17" s="430" t="s">
        <v>340</v>
      </c>
      <c r="K17" s="431"/>
      <c r="L17" s="432"/>
      <c r="M17" s="433"/>
      <c r="N17" s="434"/>
      <c r="O17" s="435"/>
      <c r="P17" s="436" t="s">
        <v>342</v>
      </c>
      <c r="Q17" s="437"/>
      <c r="R17" s="412"/>
      <c r="S17" s="413"/>
    </row>
    <row r="18" spans="2:37" s="113" customFormat="1" ht="33" customHeight="1" thickBot="1" x14ac:dyDescent="0.3">
      <c r="B18" s="414" t="s">
        <v>324</v>
      </c>
      <c r="C18" s="415"/>
      <c r="D18" s="415"/>
      <c r="E18" s="415"/>
      <c r="F18" s="415"/>
      <c r="G18" s="415"/>
      <c r="H18" s="415"/>
      <c r="I18" s="415"/>
      <c r="J18" s="415"/>
      <c r="K18" s="415"/>
      <c r="L18" s="415"/>
      <c r="M18" s="415"/>
      <c r="N18" s="415"/>
      <c r="O18" s="415"/>
      <c r="P18" s="415"/>
      <c r="Q18" s="415"/>
      <c r="R18" s="415"/>
      <c r="S18" s="416"/>
    </row>
    <row r="19" spans="2:37" s="113" customFormat="1" ht="50.25" customHeight="1" thickBot="1" x14ac:dyDescent="0.3">
      <c r="B19" s="121" t="s">
        <v>344</v>
      </c>
      <c r="C19" s="417"/>
      <c r="D19" s="418"/>
      <c r="E19" s="418"/>
      <c r="F19" s="419"/>
      <c r="G19" s="122" t="s">
        <v>343</v>
      </c>
      <c r="H19" s="417"/>
      <c r="I19" s="418"/>
      <c r="J19" s="419"/>
      <c r="K19" s="420" t="s">
        <v>345</v>
      </c>
      <c r="L19" s="420"/>
      <c r="M19" s="420"/>
      <c r="N19" s="421"/>
      <c r="O19" s="422"/>
      <c r="P19" s="423"/>
      <c r="Q19" s="420" t="s">
        <v>347</v>
      </c>
      <c r="R19" s="420"/>
      <c r="S19" s="84"/>
    </row>
    <row r="20" spans="2:37" ht="21" customHeight="1" thickBot="1" x14ac:dyDescent="0.4">
      <c r="B20" s="283"/>
      <c r="C20" s="283"/>
      <c r="D20" s="283"/>
      <c r="E20" s="283"/>
      <c r="F20" s="283"/>
      <c r="G20" s="283"/>
      <c r="H20" s="283"/>
      <c r="I20" s="283"/>
      <c r="J20" s="283"/>
      <c r="K20" s="283"/>
      <c r="L20" s="283"/>
      <c r="M20" s="283"/>
      <c r="N20" s="283"/>
      <c r="O20" s="283"/>
      <c r="P20" s="283"/>
      <c r="Q20" s="283"/>
      <c r="R20" s="283"/>
      <c r="S20" s="283"/>
      <c r="T20" s="111"/>
      <c r="U20" s="111"/>
      <c r="V20" s="111"/>
      <c r="W20" s="111"/>
      <c r="X20" s="111"/>
      <c r="Y20" s="111"/>
      <c r="Z20" s="111"/>
      <c r="AA20" s="111"/>
      <c r="AB20" s="111"/>
      <c r="AC20" s="111"/>
      <c r="AD20" s="111"/>
      <c r="AE20" s="111"/>
      <c r="AF20" s="111"/>
      <c r="AG20" s="111"/>
      <c r="AH20" s="111"/>
      <c r="AI20" s="111"/>
      <c r="AJ20" s="111"/>
      <c r="AK20" s="111"/>
    </row>
    <row r="21" spans="2:37" s="113" customFormat="1" ht="51" customHeight="1" thickBot="1" x14ac:dyDescent="0.3">
      <c r="B21" s="401" t="s">
        <v>314</v>
      </c>
      <c r="C21" s="402"/>
      <c r="D21" s="402"/>
      <c r="E21" s="402"/>
      <c r="F21" s="402"/>
      <c r="G21" s="402"/>
      <c r="H21" s="402"/>
      <c r="I21" s="402"/>
      <c r="J21" s="402"/>
      <c r="K21" s="402"/>
      <c r="L21" s="402"/>
      <c r="M21" s="402"/>
      <c r="N21" s="402"/>
      <c r="O21" s="402"/>
      <c r="P21" s="402"/>
      <c r="Q21" s="402"/>
      <c r="R21" s="403"/>
      <c r="S21" s="404"/>
    </row>
    <row r="22" spans="2:37" ht="51" customHeight="1" thickBot="1" x14ac:dyDescent="0.4">
      <c r="B22" s="405" t="s">
        <v>178</v>
      </c>
      <c r="C22" s="406"/>
      <c r="D22" s="406"/>
      <c r="E22" s="406"/>
      <c r="F22" s="407" t="str">
        <f>'Workings - GR'!A96</f>
        <v xml:space="preserve"> </v>
      </c>
      <c r="G22" s="407"/>
      <c r="H22" s="407" t="str">
        <f>'Workings - GR'!A97</f>
        <v xml:space="preserve"> </v>
      </c>
      <c r="I22" s="408"/>
      <c r="J22" s="405" t="s">
        <v>309</v>
      </c>
      <c r="K22" s="406"/>
      <c r="L22" s="406"/>
      <c r="M22" s="406"/>
      <c r="N22" s="406"/>
      <c r="O22" s="406"/>
      <c r="P22" s="409"/>
      <c r="Q22" s="410" t="s">
        <v>312</v>
      </c>
      <c r="R22" s="411"/>
      <c r="S22" s="136" t="s">
        <v>313</v>
      </c>
    </row>
    <row r="23" spans="2:37" s="113" customFormat="1" ht="77.25" customHeight="1" x14ac:dyDescent="0.25">
      <c r="B23" s="393" t="s">
        <v>361</v>
      </c>
      <c r="C23" s="394"/>
      <c r="D23" s="394"/>
      <c r="E23" s="394"/>
      <c r="F23" s="366"/>
      <c r="G23" s="366"/>
      <c r="H23" s="395"/>
      <c r="I23" s="396"/>
      <c r="J23" s="397" t="s">
        <v>311</v>
      </c>
      <c r="K23" s="398"/>
      <c r="L23" s="398"/>
      <c r="M23" s="398"/>
      <c r="N23" s="398"/>
      <c r="O23" s="398"/>
      <c r="P23" s="399"/>
      <c r="Q23" s="366"/>
      <c r="R23" s="366"/>
      <c r="S23" s="85"/>
      <c r="T23" s="123"/>
      <c r="U23" s="123"/>
      <c r="V23" s="123"/>
      <c r="W23" s="123"/>
      <c r="X23" s="123"/>
      <c r="Y23" s="123"/>
      <c r="Z23" s="123"/>
      <c r="AA23" s="123"/>
      <c r="AB23" s="123"/>
      <c r="AC23" s="123"/>
      <c r="AD23" s="123"/>
      <c r="AE23" s="123"/>
      <c r="AF23" s="123"/>
      <c r="AG23" s="123"/>
      <c r="AH23" s="123"/>
      <c r="AI23" s="123"/>
      <c r="AJ23" s="123"/>
      <c r="AK23" s="123"/>
    </row>
    <row r="24" spans="2:37" s="113" customFormat="1" ht="108" customHeight="1" x14ac:dyDescent="0.25">
      <c r="B24" s="382" t="s">
        <v>362</v>
      </c>
      <c r="C24" s="383"/>
      <c r="D24" s="383"/>
      <c r="E24" s="383"/>
      <c r="F24" s="366"/>
      <c r="G24" s="366"/>
      <c r="H24" s="367"/>
      <c r="I24" s="368"/>
      <c r="J24" s="382" t="s">
        <v>363</v>
      </c>
      <c r="K24" s="383"/>
      <c r="L24" s="383"/>
      <c r="M24" s="383"/>
      <c r="N24" s="383"/>
      <c r="O24" s="383"/>
      <c r="P24" s="400"/>
      <c r="Q24" s="372"/>
      <c r="R24" s="372"/>
      <c r="S24" s="86"/>
      <c r="T24" s="123"/>
      <c r="U24" s="123"/>
      <c r="V24" s="123"/>
      <c r="W24" s="123"/>
      <c r="X24" s="123"/>
      <c r="Y24" s="123"/>
      <c r="Z24" s="123"/>
      <c r="AA24" s="123"/>
      <c r="AB24" s="123"/>
      <c r="AC24" s="123"/>
      <c r="AD24" s="123"/>
      <c r="AE24" s="123"/>
      <c r="AF24" s="123"/>
      <c r="AG24" s="123"/>
      <c r="AH24" s="123"/>
      <c r="AI24" s="123"/>
      <c r="AJ24" s="123"/>
      <c r="AK24" s="123"/>
    </row>
    <row r="25" spans="2:37" s="113" customFormat="1" ht="58.5" customHeight="1" x14ac:dyDescent="0.25">
      <c r="B25" s="382" t="s">
        <v>179</v>
      </c>
      <c r="C25" s="383"/>
      <c r="D25" s="383"/>
      <c r="E25" s="383"/>
      <c r="F25" s="366"/>
      <c r="G25" s="366"/>
      <c r="H25" s="367"/>
      <c r="I25" s="368"/>
      <c r="J25" s="387" t="s">
        <v>364</v>
      </c>
      <c r="K25" s="388"/>
      <c r="L25" s="388"/>
      <c r="M25" s="388"/>
      <c r="N25" s="388"/>
      <c r="O25" s="388"/>
      <c r="P25" s="389"/>
      <c r="Q25" s="372"/>
      <c r="R25" s="372"/>
      <c r="S25" s="86"/>
      <c r="T25" s="123"/>
      <c r="U25" s="123"/>
      <c r="V25" s="123"/>
      <c r="W25" s="123"/>
      <c r="X25" s="123"/>
      <c r="Y25" s="123"/>
      <c r="Z25" s="123"/>
      <c r="AA25" s="123"/>
      <c r="AB25" s="123"/>
      <c r="AC25" s="123"/>
      <c r="AD25" s="123"/>
      <c r="AE25" s="123"/>
      <c r="AF25" s="123"/>
      <c r="AG25" s="123"/>
      <c r="AH25" s="123"/>
      <c r="AI25" s="123"/>
      <c r="AJ25" s="123"/>
      <c r="AK25" s="123"/>
    </row>
    <row r="26" spans="2:37" s="113" customFormat="1" ht="37.5" customHeight="1" x14ac:dyDescent="0.25">
      <c r="B26" s="382" t="s">
        <v>180</v>
      </c>
      <c r="C26" s="383"/>
      <c r="D26" s="383"/>
      <c r="E26" s="383"/>
      <c r="F26" s="366"/>
      <c r="G26" s="366"/>
      <c r="H26" s="367"/>
      <c r="I26" s="368"/>
      <c r="J26" s="390" t="s">
        <v>310</v>
      </c>
      <c r="K26" s="391"/>
      <c r="L26" s="391"/>
      <c r="M26" s="391"/>
      <c r="N26" s="391"/>
      <c r="O26" s="391"/>
      <c r="P26" s="392"/>
      <c r="Q26" s="372"/>
      <c r="R26" s="372"/>
      <c r="S26" s="86"/>
      <c r="T26" s="123"/>
      <c r="U26" s="123"/>
      <c r="V26" s="123"/>
      <c r="W26" s="123"/>
      <c r="X26" s="123"/>
      <c r="Y26" s="123"/>
      <c r="Z26" s="123"/>
      <c r="AA26" s="123"/>
      <c r="AB26" s="123"/>
      <c r="AC26" s="123"/>
      <c r="AD26" s="123"/>
      <c r="AE26" s="123"/>
      <c r="AF26" s="123"/>
      <c r="AG26" s="123"/>
      <c r="AH26" s="123"/>
      <c r="AI26" s="123"/>
      <c r="AJ26" s="123"/>
      <c r="AK26" s="123"/>
    </row>
    <row r="27" spans="2:37" s="113" customFormat="1" ht="56.25" customHeight="1" x14ac:dyDescent="0.25">
      <c r="B27" s="382" t="s">
        <v>365</v>
      </c>
      <c r="C27" s="383"/>
      <c r="D27" s="383"/>
      <c r="E27" s="383"/>
      <c r="F27" s="366"/>
      <c r="G27" s="366"/>
      <c r="H27" s="367"/>
      <c r="I27" s="368"/>
      <c r="J27" s="384" t="s">
        <v>366</v>
      </c>
      <c r="K27" s="385"/>
      <c r="L27" s="385"/>
      <c r="M27" s="385"/>
      <c r="N27" s="385"/>
      <c r="O27" s="385"/>
      <c r="P27" s="386"/>
      <c r="Q27" s="372"/>
      <c r="R27" s="372"/>
      <c r="S27" s="86"/>
      <c r="T27" s="123"/>
      <c r="U27" s="123"/>
      <c r="V27" s="123"/>
      <c r="W27" s="123"/>
      <c r="X27" s="123"/>
      <c r="Y27" s="123"/>
      <c r="Z27" s="123"/>
      <c r="AA27" s="123"/>
      <c r="AB27" s="123"/>
      <c r="AC27" s="123"/>
      <c r="AD27" s="123"/>
      <c r="AE27" s="123"/>
      <c r="AF27" s="123"/>
      <c r="AG27" s="123"/>
      <c r="AH27" s="123"/>
      <c r="AI27" s="123"/>
      <c r="AJ27" s="123"/>
      <c r="AK27" s="123"/>
    </row>
    <row r="28" spans="2:37" s="113" customFormat="1" ht="56.25" customHeight="1" x14ac:dyDescent="0.25">
      <c r="B28" s="382" t="s">
        <v>181</v>
      </c>
      <c r="C28" s="383"/>
      <c r="D28" s="383"/>
      <c r="E28" s="383"/>
      <c r="F28" s="366"/>
      <c r="G28" s="366"/>
      <c r="H28" s="367"/>
      <c r="I28" s="368"/>
      <c r="J28" s="384" t="s">
        <v>367</v>
      </c>
      <c r="K28" s="385"/>
      <c r="L28" s="385"/>
      <c r="M28" s="385"/>
      <c r="N28" s="385"/>
      <c r="O28" s="385"/>
      <c r="P28" s="386"/>
      <c r="Q28" s="372"/>
      <c r="R28" s="372"/>
      <c r="S28" s="86"/>
      <c r="T28" s="123"/>
      <c r="U28" s="123"/>
      <c r="V28" s="123"/>
      <c r="W28" s="123"/>
      <c r="X28" s="123"/>
      <c r="Y28" s="123"/>
      <c r="Z28" s="123"/>
      <c r="AA28" s="123"/>
      <c r="AB28" s="123"/>
      <c r="AC28" s="123"/>
      <c r="AD28" s="123"/>
      <c r="AE28" s="123"/>
      <c r="AF28" s="123"/>
      <c r="AG28" s="123"/>
      <c r="AH28" s="123"/>
      <c r="AI28" s="123"/>
      <c r="AJ28" s="123"/>
      <c r="AK28" s="123"/>
    </row>
    <row r="29" spans="2:37" s="113" customFormat="1" ht="82.5" customHeight="1" x14ac:dyDescent="0.25">
      <c r="B29" s="382" t="s">
        <v>368</v>
      </c>
      <c r="C29" s="383"/>
      <c r="D29" s="383"/>
      <c r="E29" s="383"/>
      <c r="F29" s="366"/>
      <c r="G29" s="366"/>
      <c r="H29" s="367"/>
      <c r="I29" s="368"/>
      <c r="J29" s="384" t="s">
        <v>369</v>
      </c>
      <c r="K29" s="385"/>
      <c r="L29" s="385"/>
      <c r="M29" s="385"/>
      <c r="N29" s="385"/>
      <c r="O29" s="385"/>
      <c r="P29" s="386"/>
      <c r="Q29" s="372"/>
      <c r="R29" s="372"/>
      <c r="S29" s="86"/>
      <c r="T29" s="123"/>
      <c r="U29" s="123"/>
      <c r="V29" s="123"/>
      <c r="W29" s="123"/>
      <c r="X29" s="123"/>
      <c r="Y29" s="123"/>
      <c r="Z29" s="123"/>
      <c r="AA29" s="123"/>
      <c r="AB29" s="123"/>
      <c r="AC29" s="123"/>
      <c r="AD29" s="123"/>
      <c r="AE29" s="123"/>
      <c r="AF29" s="123"/>
      <c r="AG29" s="123"/>
      <c r="AH29" s="123"/>
      <c r="AI29" s="123"/>
      <c r="AJ29" s="123"/>
      <c r="AK29" s="123"/>
    </row>
    <row r="30" spans="2:37" s="113" customFormat="1" ht="29.25" customHeight="1" x14ac:dyDescent="0.25">
      <c r="B30" s="382" t="s">
        <v>182</v>
      </c>
      <c r="C30" s="383"/>
      <c r="D30" s="383"/>
      <c r="E30" s="383"/>
      <c r="F30" s="366"/>
      <c r="G30" s="366"/>
      <c r="H30" s="367"/>
      <c r="I30" s="368"/>
      <c r="J30" s="384" t="s">
        <v>370</v>
      </c>
      <c r="K30" s="385"/>
      <c r="L30" s="385"/>
      <c r="M30" s="385"/>
      <c r="N30" s="385"/>
      <c r="O30" s="385"/>
      <c r="P30" s="386"/>
      <c r="Q30" s="372"/>
      <c r="R30" s="372"/>
      <c r="S30" s="86"/>
      <c r="T30" s="123"/>
      <c r="U30" s="123"/>
      <c r="V30" s="123"/>
      <c r="W30" s="123"/>
      <c r="X30" s="123"/>
      <c r="Y30" s="123"/>
      <c r="Z30" s="123"/>
      <c r="AA30" s="123"/>
      <c r="AB30" s="123"/>
      <c r="AC30" s="123"/>
      <c r="AD30" s="123"/>
      <c r="AE30" s="123"/>
      <c r="AF30" s="123"/>
      <c r="AG30" s="123"/>
      <c r="AH30" s="123"/>
      <c r="AI30" s="123"/>
      <c r="AJ30" s="123"/>
      <c r="AK30" s="123"/>
    </row>
    <row r="31" spans="2:37" s="113" customFormat="1" ht="39" customHeight="1" x14ac:dyDescent="0.25">
      <c r="B31" s="364"/>
      <c r="C31" s="365"/>
      <c r="D31" s="365"/>
      <c r="E31" s="365"/>
      <c r="F31" s="366"/>
      <c r="G31" s="366"/>
      <c r="H31" s="367"/>
      <c r="I31" s="368"/>
      <c r="J31" s="369" t="s">
        <v>371</v>
      </c>
      <c r="K31" s="370"/>
      <c r="L31" s="370"/>
      <c r="M31" s="370"/>
      <c r="N31" s="370"/>
      <c r="O31" s="370"/>
      <c r="P31" s="371"/>
      <c r="Q31" s="372"/>
      <c r="R31" s="372"/>
      <c r="S31" s="86"/>
      <c r="T31" s="123"/>
      <c r="U31" s="123"/>
      <c r="V31" s="123"/>
      <c r="W31" s="123"/>
      <c r="X31" s="123"/>
      <c r="Y31" s="123"/>
      <c r="Z31" s="123"/>
      <c r="AA31" s="123"/>
      <c r="AB31" s="123"/>
      <c r="AC31" s="123"/>
      <c r="AD31" s="123"/>
      <c r="AE31" s="123"/>
      <c r="AF31" s="123"/>
      <c r="AG31" s="123"/>
      <c r="AH31" s="123"/>
      <c r="AI31" s="123"/>
      <c r="AJ31" s="123"/>
      <c r="AK31" s="123"/>
    </row>
    <row r="32" spans="2:37" s="113" customFormat="1" ht="30" customHeight="1" thickBot="1" x14ac:dyDescent="0.3">
      <c r="B32" s="373"/>
      <c r="C32" s="374"/>
      <c r="D32" s="374"/>
      <c r="E32" s="374"/>
      <c r="F32" s="366"/>
      <c r="G32" s="366"/>
      <c r="H32" s="375"/>
      <c r="I32" s="376"/>
      <c r="J32" s="377" t="s">
        <v>372</v>
      </c>
      <c r="K32" s="378"/>
      <c r="L32" s="378"/>
      <c r="M32" s="378"/>
      <c r="N32" s="378"/>
      <c r="O32" s="378"/>
      <c r="P32" s="379"/>
      <c r="Q32" s="380"/>
      <c r="R32" s="381"/>
      <c r="S32" s="87"/>
      <c r="T32" s="123"/>
      <c r="U32" s="123"/>
      <c r="V32" s="123"/>
      <c r="W32" s="123"/>
      <c r="X32" s="123"/>
      <c r="Y32" s="123"/>
      <c r="Z32" s="123"/>
      <c r="AA32" s="123"/>
      <c r="AB32" s="123"/>
      <c r="AC32" s="123"/>
      <c r="AD32" s="123"/>
      <c r="AE32" s="123"/>
      <c r="AF32" s="123"/>
      <c r="AG32" s="123"/>
      <c r="AH32" s="123"/>
      <c r="AI32" s="123"/>
      <c r="AJ32" s="123"/>
      <c r="AK32" s="123"/>
    </row>
    <row r="33" spans="2:37" ht="30" customHeight="1" thickBot="1" x14ac:dyDescent="0.4">
      <c r="B33" s="353" t="s">
        <v>183</v>
      </c>
      <c r="C33" s="354"/>
      <c r="D33" s="354"/>
      <c r="E33" s="354"/>
      <c r="F33" s="355">
        <f>SUM(F24:G32)</f>
        <v>0</v>
      </c>
      <c r="G33" s="356"/>
      <c r="H33" s="355">
        <f>SUM(H24:I32)</f>
        <v>0</v>
      </c>
      <c r="I33" s="356"/>
      <c r="J33" s="357" t="s">
        <v>308</v>
      </c>
      <c r="K33" s="354"/>
      <c r="L33" s="354"/>
      <c r="M33" s="354"/>
      <c r="N33" s="354"/>
      <c r="O33" s="354"/>
      <c r="P33" s="354"/>
      <c r="Q33" s="355">
        <f>SUM(Q23:Q32)</f>
        <v>0</v>
      </c>
      <c r="R33" s="356"/>
      <c r="S33" s="137">
        <f>SUM(S23:S32)</f>
        <v>0</v>
      </c>
    </row>
    <row r="34" spans="2:37" ht="53.25" customHeight="1" x14ac:dyDescent="0.35">
      <c r="B34" s="358" t="s">
        <v>306</v>
      </c>
      <c r="C34" s="359"/>
      <c r="D34" s="359"/>
      <c r="E34" s="359"/>
      <c r="F34" s="359"/>
      <c r="G34" s="360"/>
      <c r="H34" s="361">
        <f>F33+H33-Q33</f>
        <v>0</v>
      </c>
      <c r="I34" s="361"/>
      <c r="J34" s="362" t="s">
        <v>307</v>
      </c>
      <c r="K34" s="359"/>
      <c r="L34" s="359"/>
      <c r="M34" s="359"/>
      <c r="N34" s="359"/>
      <c r="O34" s="359"/>
      <c r="P34" s="359"/>
      <c r="Q34" s="359"/>
      <c r="R34" s="363"/>
      <c r="S34" s="138">
        <f>F33+H33-Q33+S33</f>
        <v>0</v>
      </c>
    </row>
    <row r="35" spans="2:37" ht="56.25" customHeight="1" thickBot="1" x14ac:dyDescent="0.4">
      <c r="B35" s="341" t="s">
        <v>304</v>
      </c>
      <c r="C35" s="342"/>
      <c r="D35" s="342"/>
      <c r="E35" s="343"/>
      <c r="F35" s="344"/>
      <c r="G35" s="345"/>
      <c r="H35" s="345"/>
      <c r="I35" s="346" t="s">
        <v>305</v>
      </c>
      <c r="J35" s="347"/>
      <c r="K35" s="348"/>
      <c r="L35" s="344"/>
      <c r="M35" s="349"/>
      <c r="N35" s="349"/>
      <c r="O35" s="349"/>
      <c r="P35" s="349"/>
      <c r="Q35" s="349"/>
      <c r="R35" s="349"/>
      <c r="S35" s="350"/>
    </row>
    <row r="36" spans="2:37" ht="50.25" customHeight="1" x14ac:dyDescent="0.35">
      <c r="B36" s="351" t="s">
        <v>373</v>
      </c>
      <c r="C36" s="295"/>
      <c r="D36" s="295"/>
      <c r="E36" s="295"/>
      <c r="F36" s="295"/>
      <c r="G36" s="295"/>
      <c r="H36" s="295"/>
      <c r="I36" s="295"/>
      <c r="J36" s="295"/>
      <c r="K36" s="295"/>
      <c r="L36" s="295"/>
      <c r="M36" s="295"/>
      <c r="N36" s="295"/>
      <c r="O36" s="295"/>
      <c r="P36" s="295"/>
      <c r="Q36" s="295"/>
      <c r="R36" s="295"/>
      <c r="S36" s="295"/>
      <c r="T36" s="111"/>
      <c r="U36" s="111"/>
      <c r="V36" s="111"/>
      <c r="W36" s="111"/>
      <c r="X36" s="111"/>
      <c r="Y36" s="111"/>
      <c r="Z36" s="111"/>
      <c r="AA36" s="111"/>
      <c r="AB36" s="111"/>
      <c r="AC36" s="111"/>
      <c r="AD36" s="111"/>
      <c r="AE36" s="111"/>
      <c r="AF36" s="111"/>
      <c r="AG36" s="111"/>
      <c r="AH36" s="111"/>
      <c r="AI36" s="111"/>
      <c r="AJ36" s="111"/>
      <c r="AK36" s="111"/>
    </row>
    <row r="37" spans="2:37" ht="24" thickBot="1" x14ac:dyDescent="0.4">
      <c r="B37" s="352"/>
      <c r="C37" s="352"/>
      <c r="D37" s="352"/>
      <c r="E37" s="352"/>
      <c r="F37" s="352"/>
      <c r="G37" s="352"/>
      <c r="H37" s="352"/>
      <c r="I37" s="352"/>
      <c r="J37" s="352"/>
      <c r="K37" s="352"/>
      <c r="L37" s="352"/>
      <c r="M37" s="352"/>
      <c r="N37" s="352"/>
      <c r="O37" s="352"/>
      <c r="P37" s="352"/>
      <c r="Q37" s="352"/>
      <c r="R37" s="352"/>
      <c r="S37" s="352"/>
      <c r="T37" s="111"/>
      <c r="U37" s="111"/>
      <c r="V37" s="111"/>
      <c r="W37" s="111"/>
      <c r="X37" s="111"/>
      <c r="Y37" s="111"/>
      <c r="Z37" s="111"/>
      <c r="AA37" s="111"/>
      <c r="AB37" s="111"/>
      <c r="AC37" s="111"/>
      <c r="AD37" s="111"/>
      <c r="AE37" s="111"/>
      <c r="AF37" s="111"/>
      <c r="AG37" s="111"/>
      <c r="AH37" s="111"/>
      <c r="AI37" s="111"/>
      <c r="AJ37" s="111"/>
      <c r="AK37" s="111"/>
    </row>
    <row r="38" spans="2:37" ht="32.25" customHeight="1" thickBot="1" x14ac:dyDescent="0.4">
      <c r="B38" s="337" t="s">
        <v>303</v>
      </c>
      <c r="C38" s="338"/>
      <c r="D38" s="338"/>
      <c r="E38" s="338"/>
      <c r="F38" s="338"/>
      <c r="G38" s="338"/>
      <c r="H38" s="338"/>
      <c r="I38" s="338"/>
      <c r="J38" s="338"/>
      <c r="K38" s="338"/>
      <c r="L38" s="338"/>
      <c r="M38" s="338"/>
      <c r="N38" s="338"/>
      <c r="O38" s="338"/>
      <c r="P38" s="338"/>
      <c r="Q38" s="338"/>
      <c r="R38" s="338"/>
      <c r="S38" s="339"/>
    </row>
    <row r="39" spans="2:37" s="113" customFormat="1" ht="96" customHeight="1" x14ac:dyDescent="0.25">
      <c r="B39" s="340" t="s">
        <v>292</v>
      </c>
      <c r="C39" s="301"/>
      <c r="D39" s="301"/>
      <c r="E39" s="301" t="s">
        <v>188</v>
      </c>
      <c r="F39" s="301"/>
      <c r="G39" s="301" t="s">
        <v>293</v>
      </c>
      <c r="H39" s="301"/>
      <c r="I39" s="124" t="s">
        <v>294</v>
      </c>
      <c r="J39" s="124" t="s">
        <v>295</v>
      </c>
      <c r="K39" s="301" t="s">
        <v>296</v>
      </c>
      <c r="L39" s="301"/>
      <c r="M39" s="301" t="s">
        <v>297</v>
      </c>
      <c r="N39" s="301"/>
      <c r="O39" s="124" t="s">
        <v>298</v>
      </c>
      <c r="P39" s="124" t="s">
        <v>299</v>
      </c>
      <c r="Q39" s="124" t="s">
        <v>300</v>
      </c>
      <c r="R39" s="124" t="s">
        <v>301</v>
      </c>
      <c r="S39" s="125" t="s">
        <v>302</v>
      </c>
    </row>
    <row r="40" spans="2:37" ht="50.25" customHeight="1" x14ac:dyDescent="0.35">
      <c r="B40" s="334"/>
      <c r="C40" s="335"/>
      <c r="D40" s="335"/>
      <c r="E40" s="311"/>
      <c r="F40" s="312"/>
      <c r="G40" s="335"/>
      <c r="H40" s="335"/>
      <c r="I40" s="88"/>
      <c r="J40" s="88"/>
      <c r="K40" s="291"/>
      <c r="L40" s="291"/>
      <c r="M40" s="291"/>
      <c r="N40" s="291"/>
      <c r="O40" s="94"/>
      <c r="P40" s="94"/>
      <c r="Q40" s="153" t="str">
        <f>IF(P40="","",(P40-'Workings - GR'!A$28)/30)</f>
        <v/>
      </c>
      <c r="R40" s="89"/>
      <c r="S40" s="90"/>
      <c r="T40" s="139" t="e">
        <f>VLOOKUP(B40,'Workings - GR'!$A$54:$C$65,3,FALSE)</f>
        <v>#N/A</v>
      </c>
    </row>
    <row r="41" spans="2:37" ht="50.25" customHeight="1" x14ac:dyDescent="0.35">
      <c r="B41" s="334"/>
      <c r="C41" s="335"/>
      <c r="D41" s="335"/>
      <c r="E41" s="311"/>
      <c r="F41" s="312"/>
      <c r="G41" s="335"/>
      <c r="H41" s="335"/>
      <c r="I41" s="88"/>
      <c r="J41" s="88"/>
      <c r="K41" s="291"/>
      <c r="L41" s="291"/>
      <c r="M41" s="291"/>
      <c r="N41" s="291"/>
      <c r="O41" s="94"/>
      <c r="P41" s="94"/>
      <c r="Q41" s="153" t="str">
        <f>IF(P41="","",(P41-'Workings - GR'!A$28)/30)</f>
        <v/>
      </c>
      <c r="R41" s="89"/>
      <c r="S41" s="90"/>
      <c r="T41" s="139" t="e">
        <f>VLOOKUP(B41,'Workings - GR'!$A$54:$C$65,3,FALSE)</f>
        <v>#N/A</v>
      </c>
    </row>
    <row r="42" spans="2:37" ht="51" customHeight="1" x14ac:dyDescent="0.35">
      <c r="B42" s="334"/>
      <c r="C42" s="335"/>
      <c r="D42" s="335"/>
      <c r="E42" s="311"/>
      <c r="F42" s="312"/>
      <c r="G42" s="335"/>
      <c r="H42" s="335"/>
      <c r="I42" s="88"/>
      <c r="J42" s="88"/>
      <c r="K42" s="291"/>
      <c r="L42" s="291"/>
      <c r="M42" s="291"/>
      <c r="N42" s="291"/>
      <c r="O42" s="94"/>
      <c r="P42" s="94"/>
      <c r="Q42" s="153" t="str">
        <f>IF(P42="","",(P42-'Workings - GR'!A$28)/30)</f>
        <v/>
      </c>
      <c r="R42" s="89"/>
      <c r="S42" s="90"/>
      <c r="T42" s="139" t="e">
        <f>VLOOKUP(B42,'Workings - GR'!$A$54:$C$65,3,FALSE)</f>
        <v>#N/A</v>
      </c>
    </row>
    <row r="43" spans="2:37" ht="51" customHeight="1" x14ac:dyDescent="0.35">
      <c r="B43" s="334"/>
      <c r="C43" s="335"/>
      <c r="D43" s="335"/>
      <c r="E43" s="311"/>
      <c r="F43" s="312"/>
      <c r="G43" s="335"/>
      <c r="H43" s="335"/>
      <c r="I43" s="88"/>
      <c r="J43" s="88"/>
      <c r="K43" s="291"/>
      <c r="L43" s="291"/>
      <c r="M43" s="291"/>
      <c r="N43" s="291"/>
      <c r="O43" s="94"/>
      <c r="P43" s="94"/>
      <c r="Q43" s="153" t="str">
        <f>IF(P43="","",(P43-'Workings - GR'!A$28)/30)</f>
        <v/>
      </c>
      <c r="R43" s="89"/>
      <c r="S43" s="90"/>
      <c r="T43" s="139" t="e">
        <f>VLOOKUP(B43,'Workings - GR'!$A$54:$C$65,3,FALSE)</f>
        <v>#N/A</v>
      </c>
    </row>
    <row r="44" spans="2:37" ht="51" customHeight="1" x14ac:dyDescent="0.35">
      <c r="B44" s="334"/>
      <c r="C44" s="335"/>
      <c r="D44" s="335"/>
      <c r="E44" s="311"/>
      <c r="F44" s="312"/>
      <c r="G44" s="335"/>
      <c r="H44" s="335"/>
      <c r="I44" s="88"/>
      <c r="J44" s="88"/>
      <c r="K44" s="291"/>
      <c r="L44" s="291"/>
      <c r="M44" s="291"/>
      <c r="N44" s="291"/>
      <c r="O44" s="94"/>
      <c r="P44" s="94"/>
      <c r="Q44" s="153" t="str">
        <f>IF(P44="","",(P44-'Workings - GR'!A$28)/30)</f>
        <v/>
      </c>
      <c r="R44" s="89"/>
      <c r="S44" s="90"/>
      <c r="T44" s="139" t="e">
        <f>VLOOKUP(B44,'Workings - GR'!$A$54:$C$65,3,FALSE)</f>
        <v>#N/A</v>
      </c>
    </row>
    <row r="45" spans="2:37" ht="51" customHeight="1" x14ac:dyDescent="0.35">
      <c r="B45" s="334"/>
      <c r="C45" s="335"/>
      <c r="D45" s="335"/>
      <c r="E45" s="311"/>
      <c r="F45" s="312"/>
      <c r="G45" s="335"/>
      <c r="H45" s="335"/>
      <c r="I45" s="88"/>
      <c r="J45" s="88"/>
      <c r="K45" s="291"/>
      <c r="L45" s="336"/>
      <c r="M45" s="291"/>
      <c r="N45" s="336"/>
      <c r="O45" s="94"/>
      <c r="P45" s="94"/>
      <c r="Q45" s="153" t="str">
        <f>IF(P45="","",(P45-'Workings - GR'!A$28)/30)</f>
        <v/>
      </c>
      <c r="R45" s="89"/>
      <c r="S45" s="90"/>
      <c r="T45" s="139" t="e">
        <f>VLOOKUP(B45,'Workings - GR'!$A$54:$C$65,3,FALSE)</f>
        <v>#N/A</v>
      </c>
    </row>
    <row r="46" spans="2:37" ht="51" customHeight="1" x14ac:dyDescent="0.35">
      <c r="B46" s="334"/>
      <c r="C46" s="335"/>
      <c r="D46" s="335"/>
      <c r="E46" s="311"/>
      <c r="F46" s="312"/>
      <c r="G46" s="335"/>
      <c r="H46" s="335"/>
      <c r="I46" s="88"/>
      <c r="J46" s="88"/>
      <c r="K46" s="291"/>
      <c r="L46" s="336"/>
      <c r="M46" s="291"/>
      <c r="N46" s="336"/>
      <c r="O46" s="94"/>
      <c r="P46" s="94"/>
      <c r="Q46" s="153" t="str">
        <f>IF(P46="","",(P46-'Workings - GR'!A$28)/30)</f>
        <v/>
      </c>
      <c r="R46" s="89"/>
      <c r="S46" s="90"/>
      <c r="T46" s="139" t="e">
        <f>VLOOKUP(B46,'Workings - GR'!$A$54:$C$65,3,FALSE)</f>
        <v>#N/A</v>
      </c>
    </row>
    <row r="47" spans="2:37" ht="51" customHeight="1" x14ac:dyDescent="0.35">
      <c r="B47" s="334"/>
      <c r="C47" s="335"/>
      <c r="D47" s="335"/>
      <c r="E47" s="311"/>
      <c r="F47" s="312"/>
      <c r="G47" s="335"/>
      <c r="H47" s="335"/>
      <c r="I47" s="88"/>
      <c r="J47" s="88"/>
      <c r="K47" s="291"/>
      <c r="L47" s="336"/>
      <c r="M47" s="291"/>
      <c r="N47" s="336"/>
      <c r="O47" s="94"/>
      <c r="P47" s="94"/>
      <c r="Q47" s="153" t="str">
        <f>IF(P47="","",(P47-'Workings - GR'!A$28)/30)</f>
        <v/>
      </c>
      <c r="R47" s="89"/>
      <c r="S47" s="90"/>
      <c r="T47" s="139" t="e">
        <f>VLOOKUP(B47,'Workings - GR'!$A$54:$C$65,3,FALSE)</f>
        <v>#N/A</v>
      </c>
    </row>
    <row r="48" spans="2:37" ht="50.25" customHeight="1" x14ac:dyDescent="0.35">
      <c r="B48" s="334"/>
      <c r="C48" s="335"/>
      <c r="D48" s="335"/>
      <c r="E48" s="311"/>
      <c r="F48" s="312"/>
      <c r="G48" s="335"/>
      <c r="H48" s="335"/>
      <c r="I48" s="88"/>
      <c r="J48" s="88"/>
      <c r="K48" s="291"/>
      <c r="L48" s="336"/>
      <c r="M48" s="291"/>
      <c r="N48" s="336"/>
      <c r="O48" s="94"/>
      <c r="P48" s="94"/>
      <c r="Q48" s="153" t="str">
        <f>IF(P48="","",(P48-'Workings - GR'!A$28)/30)</f>
        <v/>
      </c>
      <c r="R48" s="89"/>
      <c r="S48" s="90"/>
      <c r="T48" s="139" t="e">
        <f>VLOOKUP(B48,'Workings - GR'!$A$54:$C$65,3,FALSE)</f>
        <v>#N/A</v>
      </c>
    </row>
    <row r="49" spans="2:37" ht="50.25" customHeight="1" x14ac:dyDescent="0.35">
      <c r="B49" s="334"/>
      <c r="C49" s="335"/>
      <c r="D49" s="335"/>
      <c r="E49" s="311"/>
      <c r="F49" s="312"/>
      <c r="G49" s="335"/>
      <c r="H49" s="335"/>
      <c r="I49" s="88"/>
      <c r="J49" s="88"/>
      <c r="K49" s="291"/>
      <c r="L49" s="291"/>
      <c r="M49" s="291"/>
      <c r="N49" s="291"/>
      <c r="O49" s="94"/>
      <c r="P49" s="94"/>
      <c r="Q49" s="153" t="str">
        <f>IF(P49="","",(P49-'Workings - GR'!A$28)/30)</f>
        <v/>
      </c>
      <c r="R49" s="89"/>
      <c r="S49" s="90"/>
      <c r="T49" s="139" t="e">
        <f>VLOOKUP(B49,'Workings - GR'!$A$54:$C$65,3,FALSE)</f>
        <v>#N/A</v>
      </c>
    </row>
    <row r="50" spans="2:37" s="126" customFormat="1" ht="29.25" customHeight="1" x14ac:dyDescent="0.35">
      <c r="B50" s="324" t="s">
        <v>289</v>
      </c>
      <c r="C50" s="325"/>
      <c r="D50" s="325"/>
      <c r="E50" s="325"/>
      <c r="F50" s="325"/>
      <c r="G50" s="325"/>
      <c r="H50" s="325"/>
      <c r="I50" s="140">
        <f>SUM(I40:I49)</f>
        <v>0</v>
      </c>
      <c r="J50" s="141">
        <f>SUM(J40:J49)</f>
        <v>0</v>
      </c>
      <c r="K50" s="326">
        <f>SUM(K40:L49)</f>
        <v>0</v>
      </c>
      <c r="L50" s="326"/>
      <c r="M50" s="326">
        <f>SUM(M40:N49)</f>
        <v>0</v>
      </c>
      <c r="N50" s="326"/>
      <c r="O50" s="327" t="s">
        <v>0</v>
      </c>
      <c r="P50" s="327"/>
      <c r="Q50" s="327"/>
      <c r="R50" s="327"/>
      <c r="S50" s="328"/>
    </row>
    <row r="51" spans="2:37" ht="78.75" customHeight="1" thickBot="1" x14ac:dyDescent="0.4">
      <c r="B51" s="329" t="s">
        <v>290</v>
      </c>
      <c r="C51" s="330"/>
      <c r="D51" s="330"/>
      <c r="E51" s="330"/>
      <c r="F51" s="330"/>
      <c r="G51" s="330"/>
      <c r="H51" s="331">
        <f>F33+H33-Q33-I50</f>
        <v>0</v>
      </c>
      <c r="I51" s="331"/>
      <c r="J51" s="332" t="s">
        <v>291</v>
      </c>
      <c r="K51" s="330"/>
      <c r="L51" s="330"/>
      <c r="M51" s="330"/>
      <c r="N51" s="330"/>
      <c r="O51" s="330"/>
      <c r="P51" s="330"/>
      <c r="Q51" s="330"/>
      <c r="R51" s="333"/>
      <c r="S51" s="142">
        <f>F33+H33-Q33-I50+S33</f>
        <v>0</v>
      </c>
    </row>
    <row r="52" spans="2:37" ht="32.25" customHeight="1" x14ac:dyDescent="0.35">
      <c r="B52" s="295" t="s">
        <v>374</v>
      </c>
      <c r="C52" s="295"/>
      <c r="D52" s="295"/>
      <c r="E52" s="295"/>
      <c r="F52" s="295"/>
      <c r="G52" s="295"/>
      <c r="H52" s="295"/>
      <c r="I52" s="295"/>
      <c r="J52" s="295"/>
      <c r="K52" s="295"/>
      <c r="L52" s="295"/>
      <c r="M52" s="295"/>
      <c r="N52" s="295"/>
      <c r="O52" s="295"/>
      <c r="P52" s="295"/>
      <c r="Q52" s="295"/>
      <c r="R52" s="295"/>
      <c r="S52" s="295"/>
      <c r="T52" s="111"/>
      <c r="U52" s="111"/>
      <c r="V52" s="111"/>
      <c r="W52" s="111"/>
      <c r="X52" s="111"/>
      <c r="Y52" s="111"/>
      <c r="Z52" s="111"/>
      <c r="AA52" s="111"/>
      <c r="AB52" s="111"/>
      <c r="AC52" s="111"/>
      <c r="AD52" s="111"/>
      <c r="AE52" s="111"/>
      <c r="AF52" s="111"/>
      <c r="AG52" s="111"/>
      <c r="AH52" s="111"/>
      <c r="AI52" s="111"/>
      <c r="AJ52" s="111"/>
      <c r="AK52" s="111"/>
    </row>
    <row r="53" spans="2:37" ht="32.25" customHeight="1" x14ac:dyDescent="0.35">
      <c r="B53" s="295" t="s">
        <v>375</v>
      </c>
      <c r="C53" s="295"/>
      <c r="D53" s="295"/>
      <c r="E53" s="295"/>
      <c r="F53" s="295"/>
      <c r="G53" s="295"/>
      <c r="H53" s="295"/>
      <c r="I53" s="295"/>
      <c r="J53" s="295"/>
      <c r="K53" s="295"/>
      <c r="L53" s="295"/>
      <c r="M53" s="295"/>
      <c r="N53" s="295"/>
      <c r="O53" s="295"/>
      <c r="P53" s="295"/>
      <c r="Q53" s="295"/>
      <c r="R53" s="295"/>
      <c r="S53" s="295"/>
      <c r="T53" s="111"/>
      <c r="U53" s="111"/>
      <c r="V53" s="111"/>
      <c r="W53" s="111"/>
      <c r="X53" s="111"/>
      <c r="Y53" s="111"/>
      <c r="Z53" s="111"/>
      <c r="AA53" s="111"/>
      <c r="AB53" s="111"/>
      <c r="AC53" s="111"/>
      <c r="AD53" s="111"/>
      <c r="AE53" s="111"/>
      <c r="AF53" s="111"/>
      <c r="AG53" s="111"/>
      <c r="AH53" s="111"/>
      <c r="AI53" s="111"/>
      <c r="AJ53" s="111"/>
      <c r="AK53" s="111"/>
    </row>
    <row r="54" spans="2:37" ht="81.75" customHeight="1" thickBot="1" x14ac:dyDescent="0.4">
      <c r="B54" s="295" t="s">
        <v>376</v>
      </c>
      <c r="C54" s="295"/>
      <c r="D54" s="295"/>
      <c r="E54" s="295"/>
      <c r="F54" s="295"/>
      <c r="G54" s="295"/>
      <c r="H54" s="295"/>
      <c r="I54" s="295"/>
      <c r="J54" s="295"/>
      <c r="K54" s="295"/>
      <c r="L54" s="295"/>
      <c r="M54" s="295"/>
      <c r="N54" s="295"/>
      <c r="O54" s="295"/>
      <c r="P54" s="295"/>
      <c r="Q54" s="295"/>
      <c r="R54" s="295"/>
      <c r="S54" s="295"/>
      <c r="T54" s="111"/>
      <c r="U54" s="111"/>
      <c r="V54" s="111"/>
      <c r="W54" s="111"/>
      <c r="X54" s="111"/>
      <c r="Y54" s="111"/>
      <c r="Z54" s="111"/>
      <c r="AA54" s="111"/>
      <c r="AB54" s="111"/>
      <c r="AC54" s="111"/>
      <c r="AD54" s="111"/>
      <c r="AE54" s="111"/>
      <c r="AF54" s="111"/>
      <c r="AG54" s="111"/>
      <c r="AH54" s="111"/>
      <c r="AI54" s="111"/>
      <c r="AJ54" s="111"/>
      <c r="AK54" s="111"/>
    </row>
    <row r="55" spans="2:37" ht="33" customHeight="1" thickBot="1" x14ac:dyDescent="0.4">
      <c r="B55" s="321" t="s">
        <v>288</v>
      </c>
      <c r="C55" s="322"/>
      <c r="D55" s="322"/>
      <c r="E55" s="322"/>
      <c r="F55" s="322"/>
      <c r="G55" s="322"/>
      <c r="H55" s="322"/>
      <c r="I55" s="322"/>
      <c r="J55" s="322"/>
      <c r="K55" s="322"/>
      <c r="L55" s="322"/>
      <c r="M55" s="322"/>
      <c r="N55" s="322"/>
      <c r="O55" s="322"/>
      <c r="P55" s="322"/>
      <c r="Q55" s="322"/>
      <c r="R55" s="322"/>
      <c r="S55" s="323"/>
    </row>
    <row r="56" spans="2:37" ht="32.25" customHeight="1" thickBot="1" x14ac:dyDescent="0.4">
      <c r="B56" s="321" t="s">
        <v>287</v>
      </c>
      <c r="C56" s="322"/>
      <c r="D56" s="322"/>
      <c r="E56" s="322"/>
      <c r="F56" s="322"/>
      <c r="G56" s="322"/>
      <c r="H56" s="322"/>
      <c r="I56" s="322"/>
      <c r="J56" s="322"/>
      <c r="K56" s="322"/>
      <c r="L56" s="322"/>
      <c r="M56" s="322"/>
      <c r="N56" s="322"/>
      <c r="O56" s="322"/>
      <c r="P56" s="322"/>
      <c r="Q56" s="322"/>
      <c r="R56" s="322"/>
      <c r="S56" s="323"/>
    </row>
    <row r="57" spans="2:37" s="113" customFormat="1" ht="98.25" customHeight="1" x14ac:dyDescent="0.25">
      <c r="B57" s="319" t="s">
        <v>279</v>
      </c>
      <c r="C57" s="316"/>
      <c r="D57" s="317"/>
      <c r="E57" s="301" t="s">
        <v>271</v>
      </c>
      <c r="F57" s="301"/>
      <c r="G57" s="316" t="s">
        <v>280</v>
      </c>
      <c r="H57" s="317"/>
      <c r="I57" s="127" t="s">
        <v>281</v>
      </c>
      <c r="J57" s="320" t="s">
        <v>282</v>
      </c>
      <c r="K57" s="320"/>
      <c r="L57" s="320" t="s">
        <v>283</v>
      </c>
      <c r="M57" s="320"/>
      <c r="N57" s="316" t="s">
        <v>284</v>
      </c>
      <c r="O57" s="317"/>
      <c r="P57" s="127" t="s">
        <v>285</v>
      </c>
      <c r="Q57" s="316" t="s">
        <v>286</v>
      </c>
      <c r="R57" s="317"/>
      <c r="S57" s="318"/>
    </row>
    <row r="58" spans="2:37" s="113" customFormat="1" ht="55.5" customHeight="1" x14ac:dyDescent="0.25">
      <c r="B58" s="287"/>
      <c r="C58" s="273"/>
      <c r="D58" s="273"/>
      <c r="E58" s="311"/>
      <c r="F58" s="312"/>
      <c r="G58" s="314"/>
      <c r="H58" s="315"/>
      <c r="I58" s="91"/>
      <c r="J58" s="291"/>
      <c r="K58" s="291"/>
      <c r="L58" s="291"/>
      <c r="M58" s="291"/>
      <c r="N58" s="313"/>
      <c r="O58" s="313"/>
      <c r="P58" s="92"/>
      <c r="Q58" s="273"/>
      <c r="R58" s="273"/>
      <c r="S58" s="277"/>
    </row>
    <row r="59" spans="2:37" s="113" customFormat="1" ht="51" customHeight="1" x14ac:dyDescent="0.25">
      <c r="B59" s="287"/>
      <c r="C59" s="273"/>
      <c r="D59" s="273"/>
      <c r="E59" s="311"/>
      <c r="F59" s="312"/>
      <c r="G59" s="314"/>
      <c r="H59" s="315"/>
      <c r="I59" s="91"/>
      <c r="J59" s="291"/>
      <c r="K59" s="291"/>
      <c r="L59" s="291"/>
      <c r="M59" s="291"/>
      <c r="N59" s="313"/>
      <c r="O59" s="313"/>
      <c r="P59" s="92"/>
      <c r="Q59" s="273"/>
      <c r="R59" s="273"/>
      <c r="S59" s="277"/>
    </row>
    <row r="60" spans="2:37" s="113" customFormat="1" ht="51" customHeight="1" x14ac:dyDescent="0.25">
      <c r="B60" s="287"/>
      <c r="C60" s="273"/>
      <c r="D60" s="273"/>
      <c r="E60" s="311"/>
      <c r="F60" s="312"/>
      <c r="G60" s="314"/>
      <c r="H60" s="315"/>
      <c r="I60" s="91"/>
      <c r="J60" s="291"/>
      <c r="K60" s="291"/>
      <c r="L60" s="291"/>
      <c r="M60" s="291"/>
      <c r="N60" s="313"/>
      <c r="O60" s="313"/>
      <c r="P60" s="92"/>
      <c r="Q60" s="273"/>
      <c r="R60" s="273"/>
      <c r="S60" s="277"/>
    </row>
    <row r="61" spans="2:37" s="113" customFormat="1" ht="51" customHeight="1" x14ac:dyDescent="0.25">
      <c r="B61" s="287"/>
      <c r="C61" s="273"/>
      <c r="D61" s="273"/>
      <c r="E61" s="311"/>
      <c r="F61" s="312"/>
      <c r="G61" s="314"/>
      <c r="H61" s="315"/>
      <c r="I61" s="91"/>
      <c r="J61" s="291"/>
      <c r="K61" s="291"/>
      <c r="L61" s="291"/>
      <c r="M61" s="291"/>
      <c r="N61" s="313"/>
      <c r="O61" s="313"/>
      <c r="P61" s="92"/>
      <c r="Q61" s="273"/>
      <c r="R61" s="273"/>
      <c r="S61" s="277"/>
    </row>
    <row r="62" spans="2:37" s="113" customFormat="1" ht="51" customHeight="1" x14ac:dyDescent="0.25">
      <c r="B62" s="287"/>
      <c r="C62" s="273"/>
      <c r="D62" s="273"/>
      <c r="E62" s="311"/>
      <c r="F62" s="312"/>
      <c r="G62" s="314"/>
      <c r="H62" s="315"/>
      <c r="I62" s="91"/>
      <c r="J62" s="291"/>
      <c r="K62" s="291"/>
      <c r="L62" s="291"/>
      <c r="M62" s="291"/>
      <c r="N62" s="313"/>
      <c r="O62" s="313"/>
      <c r="P62" s="92"/>
      <c r="Q62" s="273"/>
      <c r="R62" s="273"/>
      <c r="S62" s="277"/>
    </row>
    <row r="63" spans="2:37" s="113" customFormat="1" ht="51" customHeight="1" x14ac:dyDescent="0.25">
      <c r="B63" s="287"/>
      <c r="C63" s="273"/>
      <c r="D63" s="273"/>
      <c r="E63" s="311"/>
      <c r="F63" s="312"/>
      <c r="G63" s="314"/>
      <c r="H63" s="315"/>
      <c r="I63" s="91"/>
      <c r="J63" s="291"/>
      <c r="K63" s="291"/>
      <c r="L63" s="291"/>
      <c r="M63" s="291"/>
      <c r="N63" s="313"/>
      <c r="O63" s="313"/>
      <c r="P63" s="92"/>
      <c r="Q63" s="273"/>
      <c r="R63" s="273"/>
      <c r="S63" s="277"/>
    </row>
    <row r="64" spans="2:37" s="113" customFormat="1" ht="58.5" customHeight="1" x14ac:dyDescent="0.25">
      <c r="B64" s="287"/>
      <c r="C64" s="273"/>
      <c r="D64" s="273"/>
      <c r="E64" s="311"/>
      <c r="F64" s="312"/>
      <c r="G64" s="273"/>
      <c r="H64" s="273"/>
      <c r="I64" s="91"/>
      <c r="J64" s="291"/>
      <c r="K64" s="291"/>
      <c r="L64" s="291"/>
      <c r="M64" s="291"/>
      <c r="N64" s="313"/>
      <c r="O64" s="313"/>
      <c r="P64" s="92"/>
      <c r="Q64" s="273"/>
      <c r="R64" s="273"/>
      <c r="S64" s="277"/>
    </row>
    <row r="65" spans="2:37" s="126" customFormat="1" ht="29.25" customHeight="1" thickBot="1" x14ac:dyDescent="0.4">
      <c r="B65" s="304" t="s">
        <v>278</v>
      </c>
      <c r="C65" s="305"/>
      <c r="D65" s="305"/>
      <c r="E65" s="305"/>
      <c r="F65" s="305"/>
      <c r="G65" s="305"/>
      <c r="H65" s="305"/>
      <c r="I65" s="306"/>
      <c r="J65" s="307">
        <f>SUM(J58:K64)</f>
        <v>0</v>
      </c>
      <c r="K65" s="307"/>
      <c r="L65" s="307">
        <f>SUM(L58:M64)</f>
        <v>0</v>
      </c>
      <c r="M65" s="307"/>
      <c r="N65" s="308"/>
      <c r="O65" s="309"/>
      <c r="P65" s="309"/>
      <c r="Q65" s="309"/>
      <c r="R65" s="309"/>
      <c r="S65" s="310"/>
    </row>
    <row r="66" spans="2:37" s="126" customFormat="1" ht="29.25" customHeight="1" x14ac:dyDescent="0.35">
      <c r="B66" s="295" t="s">
        <v>377</v>
      </c>
      <c r="C66" s="295"/>
      <c r="D66" s="295"/>
      <c r="E66" s="295"/>
      <c r="F66" s="295"/>
      <c r="G66" s="295"/>
      <c r="H66" s="295"/>
      <c r="I66" s="295"/>
      <c r="J66" s="295"/>
      <c r="K66" s="295"/>
      <c r="L66" s="295"/>
      <c r="M66" s="295"/>
      <c r="N66" s="295"/>
      <c r="O66" s="295"/>
      <c r="P66" s="295"/>
      <c r="Q66" s="295"/>
      <c r="R66" s="295"/>
      <c r="S66" s="295"/>
    </row>
    <row r="67" spans="2:37" s="126" customFormat="1" ht="29.25" customHeight="1" x14ac:dyDescent="0.35">
      <c r="B67" s="295" t="s">
        <v>378</v>
      </c>
      <c r="C67" s="295"/>
      <c r="D67" s="295"/>
      <c r="E67" s="295"/>
      <c r="F67" s="295"/>
      <c r="G67" s="295"/>
      <c r="H67" s="295"/>
      <c r="I67" s="295"/>
      <c r="J67" s="295"/>
      <c r="K67" s="295"/>
      <c r="L67" s="295"/>
      <c r="M67" s="295"/>
      <c r="N67" s="295"/>
      <c r="O67" s="295"/>
      <c r="P67" s="295"/>
      <c r="Q67" s="295"/>
      <c r="R67" s="295"/>
      <c r="S67" s="295"/>
    </row>
    <row r="68" spans="2:37" s="126" customFormat="1" ht="29.25" customHeight="1" thickBot="1" x14ac:dyDescent="0.4">
      <c r="B68" s="295"/>
      <c r="C68" s="295"/>
      <c r="D68" s="295"/>
      <c r="E68" s="295"/>
      <c r="F68" s="295"/>
      <c r="G68" s="295"/>
      <c r="H68" s="295"/>
      <c r="I68" s="295"/>
      <c r="J68" s="295"/>
      <c r="K68" s="295"/>
      <c r="L68" s="295"/>
      <c r="M68" s="295"/>
      <c r="N68" s="295"/>
      <c r="O68" s="295"/>
      <c r="P68" s="295"/>
      <c r="Q68" s="295"/>
      <c r="R68" s="295"/>
      <c r="S68" s="295"/>
    </row>
    <row r="69" spans="2:37" ht="32.25" customHeight="1" thickBot="1" x14ac:dyDescent="0.4">
      <c r="B69" s="296" t="s">
        <v>269</v>
      </c>
      <c r="C69" s="297"/>
      <c r="D69" s="297"/>
      <c r="E69" s="297"/>
      <c r="F69" s="297"/>
      <c r="G69" s="297"/>
      <c r="H69" s="297"/>
      <c r="I69" s="297"/>
      <c r="J69" s="297"/>
      <c r="K69" s="297"/>
      <c r="L69" s="297"/>
      <c r="M69" s="297"/>
      <c r="N69" s="297"/>
      <c r="O69" s="297"/>
      <c r="P69" s="297"/>
      <c r="Q69" s="297"/>
      <c r="R69" s="297"/>
      <c r="S69" s="298"/>
    </row>
    <row r="70" spans="2:37" s="113" customFormat="1" ht="72.75" customHeight="1" x14ac:dyDescent="0.25">
      <c r="B70" s="299" t="s">
        <v>270</v>
      </c>
      <c r="C70" s="300"/>
      <c r="D70" s="300"/>
      <c r="E70" s="301" t="s">
        <v>271</v>
      </c>
      <c r="F70" s="301"/>
      <c r="G70" s="301" t="s">
        <v>272</v>
      </c>
      <c r="H70" s="302"/>
      <c r="I70" s="302"/>
      <c r="J70" s="301" t="s">
        <v>274</v>
      </c>
      <c r="K70" s="302"/>
      <c r="L70" s="301" t="s">
        <v>275</v>
      </c>
      <c r="M70" s="302"/>
      <c r="N70" s="302"/>
      <c r="O70" s="302"/>
      <c r="P70" s="302"/>
      <c r="Q70" s="301" t="s">
        <v>276</v>
      </c>
      <c r="R70" s="302"/>
      <c r="S70" s="303"/>
    </row>
    <row r="71" spans="2:37" ht="60.75" customHeight="1" x14ac:dyDescent="0.35">
      <c r="B71" s="287"/>
      <c r="C71" s="288"/>
      <c r="D71" s="288"/>
      <c r="E71" s="289"/>
      <c r="F71" s="290"/>
      <c r="G71" s="273"/>
      <c r="H71" s="288"/>
      <c r="I71" s="288"/>
      <c r="J71" s="291"/>
      <c r="K71" s="292"/>
      <c r="L71" s="293"/>
      <c r="M71" s="293"/>
      <c r="N71" s="293"/>
      <c r="O71" s="293"/>
      <c r="P71" s="293"/>
      <c r="Q71" s="273"/>
      <c r="R71" s="288"/>
      <c r="S71" s="294"/>
    </row>
    <row r="72" spans="2:37" ht="63" customHeight="1" x14ac:dyDescent="0.35">
      <c r="B72" s="287"/>
      <c r="C72" s="288"/>
      <c r="D72" s="288"/>
      <c r="E72" s="289"/>
      <c r="F72" s="290"/>
      <c r="G72" s="273"/>
      <c r="H72" s="288"/>
      <c r="I72" s="288"/>
      <c r="J72" s="291"/>
      <c r="K72" s="292"/>
      <c r="L72" s="293"/>
      <c r="M72" s="293"/>
      <c r="N72" s="293"/>
      <c r="O72" s="293"/>
      <c r="P72" s="293"/>
      <c r="Q72" s="273"/>
      <c r="R72" s="288"/>
      <c r="S72" s="294"/>
    </row>
    <row r="73" spans="2:37" ht="60.75" customHeight="1" x14ac:dyDescent="0.35">
      <c r="B73" s="287"/>
      <c r="C73" s="288"/>
      <c r="D73" s="288"/>
      <c r="E73" s="289"/>
      <c r="F73" s="290"/>
      <c r="G73" s="273"/>
      <c r="H73" s="288"/>
      <c r="I73" s="288"/>
      <c r="J73" s="291"/>
      <c r="K73" s="292"/>
      <c r="L73" s="293"/>
      <c r="M73" s="293"/>
      <c r="N73" s="293"/>
      <c r="O73" s="293"/>
      <c r="P73" s="293"/>
      <c r="Q73" s="273"/>
      <c r="R73" s="288"/>
      <c r="S73" s="294"/>
    </row>
    <row r="74" spans="2:37" ht="60.75" customHeight="1" x14ac:dyDescent="0.35">
      <c r="B74" s="287"/>
      <c r="C74" s="288"/>
      <c r="D74" s="288"/>
      <c r="E74" s="289"/>
      <c r="F74" s="290"/>
      <c r="G74" s="273"/>
      <c r="H74" s="288"/>
      <c r="I74" s="288"/>
      <c r="J74" s="291"/>
      <c r="K74" s="292"/>
      <c r="L74" s="293"/>
      <c r="M74" s="293"/>
      <c r="N74" s="293"/>
      <c r="O74" s="293"/>
      <c r="P74" s="293"/>
      <c r="Q74" s="273"/>
      <c r="R74" s="288"/>
      <c r="S74" s="294"/>
    </row>
    <row r="75" spans="2:37" ht="60.75" customHeight="1" x14ac:dyDescent="0.35">
      <c r="B75" s="287"/>
      <c r="C75" s="288"/>
      <c r="D75" s="288"/>
      <c r="E75" s="289"/>
      <c r="F75" s="290"/>
      <c r="G75" s="273"/>
      <c r="H75" s="288"/>
      <c r="I75" s="288"/>
      <c r="J75" s="291"/>
      <c r="K75" s="292"/>
      <c r="L75" s="293"/>
      <c r="M75" s="293"/>
      <c r="N75" s="293"/>
      <c r="O75" s="293"/>
      <c r="P75" s="293"/>
      <c r="Q75" s="273"/>
      <c r="R75" s="288"/>
      <c r="S75" s="294"/>
    </row>
    <row r="76" spans="2:37" ht="60.75" customHeight="1" x14ac:dyDescent="0.35">
      <c r="B76" s="287"/>
      <c r="C76" s="288"/>
      <c r="D76" s="288"/>
      <c r="E76" s="289"/>
      <c r="F76" s="290"/>
      <c r="G76" s="273"/>
      <c r="H76" s="288"/>
      <c r="I76" s="288"/>
      <c r="J76" s="291"/>
      <c r="K76" s="292"/>
      <c r="L76" s="293"/>
      <c r="M76" s="293"/>
      <c r="N76" s="293"/>
      <c r="O76" s="293"/>
      <c r="P76" s="293"/>
      <c r="Q76" s="273"/>
      <c r="R76" s="288"/>
      <c r="S76" s="294"/>
    </row>
    <row r="77" spans="2:37" ht="60.75" customHeight="1" x14ac:dyDescent="0.35">
      <c r="B77" s="287"/>
      <c r="C77" s="288"/>
      <c r="D77" s="288"/>
      <c r="E77" s="289"/>
      <c r="F77" s="290"/>
      <c r="G77" s="273"/>
      <c r="H77" s="288"/>
      <c r="I77" s="288"/>
      <c r="J77" s="291"/>
      <c r="K77" s="292"/>
      <c r="L77" s="293"/>
      <c r="M77" s="293"/>
      <c r="N77" s="293"/>
      <c r="O77" s="293"/>
      <c r="P77" s="293"/>
      <c r="Q77" s="273"/>
      <c r="R77" s="288"/>
      <c r="S77" s="294"/>
    </row>
    <row r="78" spans="2:37" ht="32.25" customHeight="1" thickBot="1" x14ac:dyDescent="0.4">
      <c r="B78" s="278" t="s">
        <v>277</v>
      </c>
      <c r="C78" s="279"/>
      <c r="D78" s="279"/>
      <c r="E78" s="279"/>
      <c r="F78" s="279"/>
      <c r="G78" s="279"/>
      <c r="H78" s="279"/>
      <c r="I78" s="279"/>
      <c r="J78" s="280">
        <f>SUM(J71:K77)</f>
        <v>0</v>
      </c>
      <c r="K78" s="280"/>
      <c r="L78" s="281"/>
      <c r="M78" s="281"/>
      <c r="N78" s="281"/>
      <c r="O78" s="281"/>
      <c r="P78" s="281"/>
      <c r="Q78" s="281"/>
      <c r="R78" s="281"/>
      <c r="S78" s="282"/>
      <c r="T78" s="111"/>
      <c r="U78" s="111"/>
      <c r="V78" s="111"/>
      <c r="W78" s="111"/>
      <c r="X78" s="111"/>
      <c r="Y78" s="111"/>
      <c r="Z78" s="111"/>
      <c r="AA78" s="111"/>
      <c r="AB78" s="111"/>
      <c r="AC78" s="111"/>
      <c r="AD78" s="111"/>
      <c r="AE78" s="111"/>
      <c r="AF78" s="111"/>
      <c r="AG78" s="111"/>
      <c r="AH78" s="111"/>
      <c r="AI78" s="111"/>
      <c r="AJ78" s="111"/>
      <c r="AK78" s="111"/>
    </row>
    <row r="79" spans="2:37" ht="23.25" customHeight="1" thickBot="1" x14ac:dyDescent="0.4">
      <c r="B79" s="283"/>
      <c r="C79" s="283"/>
      <c r="D79" s="283"/>
      <c r="E79" s="283"/>
      <c r="F79" s="283"/>
      <c r="G79" s="283"/>
      <c r="H79" s="283"/>
      <c r="I79" s="283"/>
      <c r="J79" s="283"/>
      <c r="K79" s="283"/>
      <c r="L79" s="283"/>
      <c r="M79" s="283"/>
      <c r="N79" s="283"/>
      <c r="O79" s="283"/>
      <c r="P79" s="283"/>
      <c r="Q79" s="283"/>
      <c r="R79" s="283"/>
      <c r="S79" s="283"/>
      <c r="T79" s="111"/>
      <c r="U79" s="111"/>
      <c r="V79" s="111"/>
      <c r="W79" s="111"/>
      <c r="X79" s="111"/>
      <c r="Y79" s="111"/>
      <c r="Z79" s="111"/>
      <c r="AA79" s="111"/>
      <c r="AB79" s="111"/>
      <c r="AC79" s="111"/>
      <c r="AD79" s="111"/>
      <c r="AE79" s="111"/>
      <c r="AF79" s="111"/>
      <c r="AG79" s="111"/>
      <c r="AH79" s="111"/>
      <c r="AI79" s="111"/>
      <c r="AJ79" s="111"/>
      <c r="AK79" s="111"/>
    </row>
    <row r="80" spans="2:37" ht="32.25" customHeight="1" thickBot="1" x14ac:dyDescent="0.4">
      <c r="B80" s="284" t="s">
        <v>264</v>
      </c>
      <c r="C80" s="285"/>
      <c r="D80" s="285"/>
      <c r="E80" s="285"/>
      <c r="F80" s="285"/>
      <c r="G80" s="285"/>
      <c r="H80" s="285"/>
      <c r="I80" s="285"/>
      <c r="J80" s="285"/>
      <c r="K80" s="285"/>
      <c r="L80" s="285"/>
      <c r="M80" s="285"/>
      <c r="N80" s="285"/>
      <c r="O80" s="285"/>
      <c r="P80" s="285"/>
      <c r="Q80" s="285"/>
      <c r="R80" s="285"/>
      <c r="S80" s="286"/>
      <c r="T80" s="111"/>
      <c r="U80" s="111"/>
      <c r="V80" s="111"/>
      <c r="W80" s="111"/>
      <c r="X80" s="111"/>
      <c r="Y80" s="111"/>
      <c r="Z80" s="111"/>
      <c r="AA80" s="111"/>
      <c r="AB80" s="111"/>
      <c r="AC80" s="111"/>
      <c r="AD80" s="111"/>
      <c r="AE80" s="111"/>
      <c r="AF80" s="111"/>
      <c r="AG80" s="111"/>
      <c r="AH80" s="111"/>
      <c r="AI80" s="111"/>
      <c r="AJ80" s="111"/>
      <c r="AK80" s="111"/>
    </row>
    <row r="81" spans="2:37" ht="29.25" customHeight="1" thickBot="1" x14ac:dyDescent="0.4">
      <c r="B81" s="241" t="s">
        <v>257</v>
      </c>
      <c r="C81" s="242"/>
      <c r="D81" s="242"/>
      <c r="E81" s="242"/>
      <c r="F81" s="242"/>
      <c r="G81" s="242"/>
      <c r="H81" s="242"/>
      <c r="I81" s="242"/>
      <c r="J81" s="242"/>
      <c r="K81" s="242"/>
      <c r="L81" s="242"/>
      <c r="M81" s="242"/>
      <c r="N81" s="242"/>
      <c r="O81" s="242"/>
      <c r="P81" s="242"/>
      <c r="Q81" s="242"/>
      <c r="R81" s="242"/>
      <c r="S81" s="243"/>
      <c r="T81" s="111"/>
      <c r="U81" s="111"/>
      <c r="V81" s="111"/>
      <c r="W81" s="111"/>
      <c r="X81" s="111"/>
      <c r="Y81" s="111"/>
      <c r="Z81" s="111"/>
      <c r="AA81" s="111"/>
      <c r="AB81" s="111"/>
      <c r="AC81" s="111"/>
      <c r="AD81" s="111"/>
      <c r="AE81" s="111"/>
      <c r="AF81" s="111"/>
      <c r="AG81" s="111"/>
      <c r="AH81" s="111"/>
      <c r="AI81" s="111"/>
      <c r="AJ81" s="111"/>
      <c r="AK81" s="111"/>
    </row>
    <row r="82" spans="2:37" s="113" customFormat="1" ht="30" customHeight="1" x14ac:dyDescent="0.25">
      <c r="B82" s="266" t="s">
        <v>258</v>
      </c>
      <c r="C82" s="267"/>
      <c r="D82" s="267"/>
      <c r="E82" s="267"/>
      <c r="F82" s="267"/>
      <c r="G82" s="93"/>
      <c r="H82" s="268" t="s">
        <v>260</v>
      </c>
      <c r="I82" s="269"/>
      <c r="J82" s="269"/>
      <c r="K82" s="269"/>
      <c r="L82" s="269"/>
      <c r="M82" s="269" t="s">
        <v>261</v>
      </c>
      <c r="N82" s="269"/>
      <c r="O82" s="270"/>
      <c r="P82" s="128" t="s">
        <v>253</v>
      </c>
      <c r="Q82" s="267" t="s">
        <v>262</v>
      </c>
      <c r="R82" s="271"/>
      <c r="S82" s="272"/>
    </row>
    <row r="83" spans="2:37" ht="30.75" customHeight="1" x14ac:dyDescent="0.35">
      <c r="B83" s="257" t="s">
        <v>259</v>
      </c>
      <c r="C83" s="258"/>
      <c r="D83" s="258"/>
      <c r="E83" s="258"/>
      <c r="F83" s="258"/>
      <c r="G83" s="273"/>
      <c r="H83" s="273"/>
      <c r="I83" s="273"/>
      <c r="J83" s="273"/>
      <c r="K83" s="273"/>
      <c r="L83" s="273"/>
      <c r="M83" s="274"/>
      <c r="N83" s="275"/>
      <c r="O83" s="276"/>
      <c r="P83" s="95"/>
      <c r="Q83" s="273"/>
      <c r="R83" s="273"/>
      <c r="S83" s="277"/>
    </row>
    <row r="84" spans="2:37" ht="30.75" customHeight="1" x14ac:dyDescent="0.35">
      <c r="B84" s="257" t="s">
        <v>259</v>
      </c>
      <c r="C84" s="258"/>
      <c r="D84" s="258"/>
      <c r="E84" s="258"/>
      <c r="F84" s="258"/>
      <c r="G84" s="273"/>
      <c r="H84" s="273"/>
      <c r="I84" s="273"/>
      <c r="J84" s="273"/>
      <c r="K84" s="273"/>
      <c r="L84" s="273"/>
      <c r="M84" s="274"/>
      <c r="N84" s="275"/>
      <c r="O84" s="276"/>
      <c r="P84" s="95"/>
      <c r="Q84" s="273"/>
      <c r="R84" s="273"/>
      <c r="S84" s="277"/>
    </row>
    <row r="85" spans="2:37" ht="30.75" customHeight="1" x14ac:dyDescent="0.35">
      <c r="B85" s="253" t="s">
        <v>265</v>
      </c>
      <c r="C85" s="265"/>
      <c r="D85" s="265"/>
      <c r="E85" s="265"/>
      <c r="F85" s="265"/>
      <c r="G85" s="265"/>
      <c r="H85" s="265"/>
      <c r="I85" s="265"/>
      <c r="J85" s="265"/>
      <c r="K85" s="265"/>
      <c r="L85" s="265"/>
      <c r="M85" s="265"/>
      <c r="N85" s="265"/>
      <c r="O85" s="265"/>
      <c r="P85" s="265"/>
      <c r="Q85" s="265"/>
      <c r="R85" s="255"/>
      <c r="S85" s="256"/>
    </row>
    <row r="86" spans="2:37" ht="31.5" customHeight="1" x14ac:dyDescent="0.35">
      <c r="B86" s="253" t="s">
        <v>266</v>
      </c>
      <c r="C86" s="254"/>
      <c r="D86" s="254"/>
      <c r="E86" s="254"/>
      <c r="F86" s="254"/>
      <c r="G86" s="254"/>
      <c r="H86" s="254"/>
      <c r="I86" s="254"/>
      <c r="J86" s="254"/>
      <c r="K86" s="254"/>
      <c r="L86" s="254"/>
      <c r="M86" s="254"/>
      <c r="N86" s="254"/>
      <c r="O86" s="254"/>
      <c r="P86" s="254"/>
      <c r="Q86" s="254"/>
      <c r="R86" s="255"/>
      <c r="S86" s="256"/>
    </row>
    <row r="87" spans="2:37" ht="31.5" customHeight="1" x14ac:dyDescent="0.35">
      <c r="B87" s="257" t="s">
        <v>267</v>
      </c>
      <c r="C87" s="258"/>
      <c r="D87" s="258"/>
      <c r="E87" s="258"/>
      <c r="F87" s="258"/>
      <c r="G87" s="258"/>
      <c r="H87" s="258"/>
      <c r="I87" s="259"/>
      <c r="J87" s="259"/>
      <c r="K87" s="259"/>
      <c r="L87" s="259"/>
      <c r="M87" s="259"/>
      <c r="N87" s="259"/>
      <c r="O87" s="259"/>
      <c r="P87" s="259"/>
      <c r="Q87" s="259"/>
      <c r="R87" s="259"/>
      <c r="S87" s="260"/>
    </row>
    <row r="88" spans="2:37" ht="33.75" customHeight="1" thickBot="1" x14ac:dyDescent="0.4">
      <c r="B88" s="257" t="s">
        <v>268</v>
      </c>
      <c r="C88" s="258"/>
      <c r="D88" s="258"/>
      <c r="E88" s="258"/>
      <c r="F88" s="255"/>
      <c r="G88" s="255"/>
      <c r="H88" s="255"/>
      <c r="I88" s="255"/>
      <c r="J88" s="255"/>
      <c r="K88" s="255"/>
      <c r="L88" s="255"/>
      <c r="M88" s="255"/>
      <c r="N88" s="255"/>
      <c r="O88" s="255"/>
      <c r="P88" s="255"/>
      <c r="Q88" s="255"/>
      <c r="R88" s="255"/>
      <c r="S88" s="256"/>
    </row>
    <row r="89" spans="2:37" ht="31.5" customHeight="1" thickBot="1" x14ac:dyDescent="0.4">
      <c r="B89" s="241" t="s">
        <v>256</v>
      </c>
      <c r="C89" s="242"/>
      <c r="D89" s="242"/>
      <c r="E89" s="242"/>
      <c r="F89" s="242"/>
      <c r="G89" s="242"/>
      <c r="H89" s="242"/>
      <c r="I89" s="242"/>
      <c r="J89" s="242"/>
      <c r="K89" s="242"/>
      <c r="L89" s="242"/>
      <c r="M89" s="242"/>
      <c r="N89" s="242"/>
      <c r="O89" s="242"/>
      <c r="P89" s="242"/>
      <c r="Q89" s="242"/>
      <c r="R89" s="242"/>
      <c r="S89" s="243"/>
    </row>
    <row r="90" spans="2:37" s="113" customFormat="1" ht="30" customHeight="1" x14ac:dyDescent="0.25">
      <c r="B90" s="266" t="s">
        <v>258</v>
      </c>
      <c r="C90" s="267"/>
      <c r="D90" s="267"/>
      <c r="E90" s="267"/>
      <c r="F90" s="267"/>
      <c r="G90" s="93" t="str">
        <f>IF(S5="","",IF(M91&gt;0,"Ναι","Όχι"))</f>
        <v/>
      </c>
      <c r="H90" s="268" t="s">
        <v>260</v>
      </c>
      <c r="I90" s="269"/>
      <c r="J90" s="269"/>
      <c r="K90" s="269"/>
      <c r="L90" s="269"/>
      <c r="M90" s="269" t="s">
        <v>261</v>
      </c>
      <c r="N90" s="269"/>
      <c r="O90" s="270"/>
      <c r="P90" s="128" t="s">
        <v>253</v>
      </c>
      <c r="Q90" s="267" t="s">
        <v>263</v>
      </c>
      <c r="R90" s="271"/>
      <c r="S90" s="272"/>
    </row>
    <row r="91" spans="2:37" ht="30.75" customHeight="1" x14ac:dyDescent="0.35">
      <c r="B91" s="257" t="s">
        <v>259</v>
      </c>
      <c r="C91" s="258"/>
      <c r="D91" s="258"/>
      <c r="E91" s="258"/>
      <c r="F91" s="258"/>
      <c r="G91" s="261"/>
      <c r="H91" s="261"/>
      <c r="I91" s="261"/>
      <c r="J91" s="261"/>
      <c r="K91" s="261"/>
      <c r="L91" s="261"/>
      <c r="M91" s="262"/>
      <c r="N91" s="263"/>
      <c r="O91" s="264"/>
      <c r="P91" s="130"/>
      <c r="Q91" s="259"/>
      <c r="R91" s="259"/>
      <c r="S91" s="260"/>
    </row>
    <row r="92" spans="2:37" ht="30.75" customHeight="1" x14ac:dyDescent="0.35">
      <c r="B92" s="257" t="s">
        <v>259</v>
      </c>
      <c r="C92" s="258"/>
      <c r="D92" s="258"/>
      <c r="E92" s="258"/>
      <c r="F92" s="258"/>
      <c r="G92" s="261"/>
      <c r="H92" s="261"/>
      <c r="I92" s="261"/>
      <c r="J92" s="261"/>
      <c r="K92" s="261"/>
      <c r="L92" s="261"/>
      <c r="M92" s="262"/>
      <c r="N92" s="263"/>
      <c r="O92" s="264"/>
      <c r="P92" s="130"/>
      <c r="Q92" s="259"/>
      <c r="R92" s="259"/>
      <c r="S92" s="260"/>
    </row>
    <row r="93" spans="2:37" ht="30.75" customHeight="1" x14ac:dyDescent="0.35">
      <c r="B93" s="253" t="s">
        <v>265</v>
      </c>
      <c r="C93" s="265"/>
      <c r="D93" s="265"/>
      <c r="E93" s="265"/>
      <c r="F93" s="265"/>
      <c r="G93" s="265"/>
      <c r="H93" s="265"/>
      <c r="I93" s="265"/>
      <c r="J93" s="265"/>
      <c r="K93" s="265"/>
      <c r="L93" s="265"/>
      <c r="M93" s="265"/>
      <c r="N93" s="265"/>
      <c r="O93" s="265"/>
      <c r="P93" s="265"/>
      <c r="Q93" s="265"/>
      <c r="R93" s="255"/>
      <c r="S93" s="256"/>
    </row>
    <row r="94" spans="2:37" ht="31.5" customHeight="1" x14ac:dyDescent="0.35">
      <c r="B94" s="253" t="s">
        <v>266</v>
      </c>
      <c r="C94" s="254"/>
      <c r="D94" s="254"/>
      <c r="E94" s="254"/>
      <c r="F94" s="254"/>
      <c r="G94" s="254"/>
      <c r="H94" s="254"/>
      <c r="I94" s="254"/>
      <c r="J94" s="254"/>
      <c r="K94" s="254"/>
      <c r="L94" s="254"/>
      <c r="M94" s="254"/>
      <c r="N94" s="254"/>
      <c r="O94" s="254"/>
      <c r="P94" s="254"/>
      <c r="Q94" s="254"/>
      <c r="R94" s="255"/>
      <c r="S94" s="256"/>
    </row>
    <row r="95" spans="2:37" ht="31.5" customHeight="1" x14ac:dyDescent="0.35">
      <c r="B95" s="257" t="s">
        <v>267</v>
      </c>
      <c r="C95" s="258"/>
      <c r="D95" s="258"/>
      <c r="E95" s="258"/>
      <c r="F95" s="258"/>
      <c r="G95" s="258"/>
      <c r="H95" s="258"/>
      <c r="I95" s="259"/>
      <c r="J95" s="259"/>
      <c r="K95" s="259"/>
      <c r="L95" s="259"/>
      <c r="M95" s="259"/>
      <c r="N95" s="259"/>
      <c r="O95" s="259"/>
      <c r="P95" s="259"/>
      <c r="Q95" s="259"/>
      <c r="R95" s="259"/>
      <c r="S95" s="260"/>
    </row>
    <row r="96" spans="2:37" ht="33.75" customHeight="1" thickBot="1" x14ac:dyDescent="0.4">
      <c r="B96" s="257" t="s">
        <v>268</v>
      </c>
      <c r="C96" s="258"/>
      <c r="D96" s="258"/>
      <c r="E96" s="258"/>
      <c r="F96" s="255"/>
      <c r="G96" s="255"/>
      <c r="H96" s="255"/>
      <c r="I96" s="255"/>
      <c r="J96" s="255"/>
      <c r="K96" s="255"/>
      <c r="L96" s="255"/>
      <c r="M96" s="255"/>
      <c r="N96" s="255"/>
      <c r="O96" s="255"/>
      <c r="P96" s="255"/>
      <c r="Q96" s="255"/>
      <c r="R96" s="255"/>
      <c r="S96" s="256"/>
    </row>
    <row r="97" spans="1:19" ht="31.5" customHeight="1" thickBot="1" x14ac:dyDescent="0.4">
      <c r="B97" s="241" t="s">
        <v>255</v>
      </c>
      <c r="C97" s="242"/>
      <c r="D97" s="242"/>
      <c r="E97" s="242"/>
      <c r="F97" s="242"/>
      <c r="G97" s="242"/>
      <c r="H97" s="242"/>
      <c r="I97" s="242"/>
      <c r="J97" s="242"/>
      <c r="K97" s="242"/>
      <c r="L97" s="242"/>
      <c r="M97" s="242"/>
      <c r="N97" s="242"/>
      <c r="O97" s="242"/>
      <c r="P97" s="242"/>
      <c r="Q97" s="242"/>
      <c r="R97" s="242"/>
      <c r="S97" s="243"/>
    </row>
    <row r="98" spans="1:19" ht="33" customHeight="1" x14ac:dyDescent="0.35">
      <c r="B98" s="129" t="s">
        <v>254</v>
      </c>
      <c r="C98" s="244" t="str">
        <f>IF('Workings - GR'!A96="","",'Workings - GR'!A96)</f>
        <v xml:space="preserve"> </v>
      </c>
      <c r="D98" s="245"/>
      <c r="E98" s="245"/>
      <c r="F98" s="245"/>
      <c r="G98" s="245"/>
      <c r="H98" s="246"/>
      <c r="I98" s="247"/>
      <c r="J98" s="248"/>
      <c r="K98" s="248"/>
      <c r="L98" s="248"/>
      <c r="M98" s="248"/>
      <c r="N98" s="248"/>
      <c r="O98" s="248"/>
      <c r="P98" s="248"/>
      <c r="Q98" s="248"/>
      <c r="R98" s="248"/>
      <c r="S98" s="249"/>
    </row>
    <row r="99" spans="1:19" ht="33" customHeight="1" x14ac:dyDescent="0.35">
      <c r="B99" s="129" t="str">
        <f>IF(S5='Workings - GR'!A74,"και",IF(S5='Workings - GR'!A75,"and",""))</f>
        <v/>
      </c>
      <c r="C99" s="244" t="str">
        <f>IF('Workings - GR'!A97="","",IF(S5='Workings - GR'!A52,"",'Workings - GR'!A97))</f>
        <v xml:space="preserve"> </v>
      </c>
      <c r="D99" s="245"/>
      <c r="E99" s="245"/>
      <c r="F99" s="245"/>
      <c r="G99" s="245"/>
      <c r="H99" s="246"/>
      <c r="I99" s="247"/>
      <c r="J99" s="248"/>
      <c r="K99" s="248"/>
      <c r="L99" s="248"/>
      <c r="M99" s="248"/>
      <c r="N99" s="248"/>
      <c r="O99" s="248"/>
      <c r="P99" s="248"/>
      <c r="Q99" s="248"/>
      <c r="R99" s="248"/>
      <c r="S99" s="249"/>
    </row>
    <row r="100" spans="1:19" ht="125.25" customHeight="1" x14ac:dyDescent="0.35">
      <c r="B100" s="250" t="str">
        <f>IF(I5="Οφειλέτης",'Workings - GR'!A34,IF(I5="Εγγυητής",'Workings - GR'!A31,""))</f>
        <v/>
      </c>
      <c r="C100" s="251"/>
      <c r="D100" s="251"/>
      <c r="E100" s="251"/>
      <c r="F100" s="251"/>
      <c r="G100" s="251"/>
      <c r="H100" s="251"/>
      <c r="I100" s="251"/>
      <c r="J100" s="251"/>
      <c r="K100" s="251"/>
      <c r="L100" s="251"/>
      <c r="M100" s="251"/>
      <c r="N100" s="251"/>
      <c r="O100" s="251"/>
      <c r="P100" s="251"/>
      <c r="Q100" s="251"/>
      <c r="R100" s="251"/>
      <c r="S100" s="252"/>
    </row>
    <row r="101" spans="1:19" ht="46.5" customHeight="1" x14ac:dyDescent="0.35">
      <c r="B101" s="233" t="s">
        <v>250</v>
      </c>
      <c r="C101" s="234"/>
      <c r="D101" s="235" t="str">
        <f>IF(C8="",IF(I8="","Δ/Ι",I8),C8)</f>
        <v>Δ/Ι</v>
      </c>
      <c r="E101" s="235"/>
      <c r="F101" s="234" t="s">
        <v>251</v>
      </c>
      <c r="G101" s="234"/>
      <c r="H101" s="234"/>
      <c r="I101" s="234"/>
      <c r="J101" s="234"/>
      <c r="K101" s="234"/>
      <c r="L101" s="234"/>
      <c r="M101" s="236" t="str">
        <f>IF('Workings - GR'!A96="","",'Workings - GR'!A96)</f>
        <v xml:space="preserve"> </v>
      </c>
      <c r="N101" s="236"/>
      <c r="O101" s="236"/>
      <c r="P101" s="236"/>
      <c r="Q101" s="236"/>
      <c r="R101" s="143" t="s">
        <v>253</v>
      </c>
      <c r="S101" s="144"/>
    </row>
    <row r="102" spans="1:19" ht="46.5" customHeight="1" thickBot="1" x14ac:dyDescent="0.4">
      <c r="B102" s="237" t="s">
        <v>250</v>
      </c>
      <c r="C102" s="238"/>
      <c r="D102" s="239" t="str">
        <f>IF(S5='Workings - GR'!A40,"Δ/Ι",IF(N8="",IF(S8="","Δ/Ι",S8),N8))</f>
        <v>Δ/Ι</v>
      </c>
      <c r="E102" s="239"/>
      <c r="F102" s="238" t="s">
        <v>252</v>
      </c>
      <c r="G102" s="238"/>
      <c r="H102" s="238"/>
      <c r="I102" s="238"/>
      <c r="J102" s="238" t="e">
        <f>IF(#REF!="","N/A",#REF!)</f>
        <v>#REF!</v>
      </c>
      <c r="K102" s="238"/>
      <c r="L102" s="238"/>
      <c r="M102" s="240" t="str">
        <f>IF('Workings - GR'!A97="","",IF(S5='Workings - GR'!A52,"",'Workings - GR'!A97))</f>
        <v xml:space="preserve"> </v>
      </c>
      <c r="N102" s="240"/>
      <c r="O102" s="240"/>
      <c r="P102" s="240" t="s">
        <v>80</v>
      </c>
      <c r="Q102" s="240"/>
      <c r="R102" s="145" t="s">
        <v>253</v>
      </c>
      <c r="S102" s="146"/>
    </row>
    <row r="103" spans="1:19" ht="21" customHeight="1" thickBot="1" x14ac:dyDescent="0.4">
      <c r="B103" s="214"/>
      <c r="C103" s="215"/>
      <c r="D103" s="215"/>
      <c r="E103" s="215"/>
      <c r="F103" s="215"/>
      <c r="G103" s="215"/>
      <c r="H103" s="215"/>
      <c r="I103" s="215"/>
      <c r="J103" s="215"/>
      <c r="K103" s="215"/>
      <c r="L103" s="215"/>
      <c r="M103" s="215"/>
      <c r="N103" s="215"/>
      <c r="O103" s="215"/>
      <c r="P103" s="215"/>
      <c r="Q103" s="215"/>
      <c r="R103" s="215"/>
      <c r="S103" s="216"/>
    </row>
    <row r="104" spans="1:19" ht="29.25" customHeight="1" x14ac:dyDescent="0.35">
      <c r="B104" s="217" t="s">
        <v>247</v>
      </c>
      <c r="C104" s="218"/>
      <c r="D104" s="219" t="s">
        <v>249</v>
      </c>
      <c r="E104" s="220"/>
      <c r="F104" s="220"/>
      <c r="G104" s="220"/>
      <c r="H104" s="220"/>
      <c r="I104" s="221"/>
      <c r="J104" s="222"/>
      <c r="K104" s="223"/>
      <c r="L104" s="223"/>
      <c r="M104" s="223"/>
      <c r="N104" s="223"/>
      <c r="O104" s="223"/>
      <c r="P104" s="223"/>
      <c r="Q104" s="223"/>
      <c r="R104" s="223"/>
      <c r="S104" s="224"/>
    </row>
    <row r="105" spans="1:19" ht="30" customHeight="1" thickBot="1" x14ac:dyDescent="0.4">
      <c r="B105" s="225" t="s">
        <v>248</v>
      </c>
      <c r="C105" s="226"/>
      <c r="D105" s="227" t="s">
        <v>249</v>
      </c>
      <c r="E105" s="228"/>
      <c r="F105" s="228"/>
      <c r="G105" s="228"/>
      <c r="H105" s="228"/>
      <c r="I105" s="229"/>
      <c r="J105" s="230"/>
      <c r="K105" s="231"/>
      <c r="L105" s="231"/>
      <c r="M105" s="231"/>
      <c r="N105" s="231"/>
      <c r="O105" s="231"/>
      <c r="P105" s="231"/>
      <c r="Q105" s="231"/>
      <c r="R105" s="231"/>
      <c r="S105" s="232"/>
    </row>
    <row r="106" spans="1:19" s="131" customFormat="1" ht="24" thickBot="1" x14ac:dyDescent="0.3">
      <c r="B106" s="207"/>
      <c r="C106" s="207"/>
      <c r="D106" s="207"/>
      <c r="E106" s="207"/>
      <c r="F106" s="207"/>
      <c r="G106" s="207"/>
      <c r="H106" s="207"/>
      <c r="I106" s="207"/>
      <c r="J106" s="207"/>
      <c r="K106" s="207"/>
      <c r="L106" s="207"/>
      <c r="M106" s="207"/>
      <c r="N106" s="207"/>
      <c r="O106" s="207"/>
      <c r="P106" s="207"/>
      <c r="Q106" s="207"/>
      <c r="R106" s="207"/>
      <c r="S106" s="207"/>
    </row>
    <row r="107" spans="1:19" s="131" customFormat="1" ht="55.5" customHeight="1" thickBot="1" x14ac:dyDescent="0.3">
      <c r="A107" s="132"/>
      <c r="B107" s="208" t="s">
        <v>246</v>
      </c>
      <c r="C107" s="209"/>
      <c r="D107" s="209"/>
      <c r="E107" s="209"/>
      <c r="F107" s="209"/>
      <c r="G107" s="209"/>
      <c r="H107" s="209"/>
      <c r="I107" s="209"/>
      <c r="J107" s="209"/>
      <c r="K107" s="209"/>
      <c r="L107" s="209"/>
      <c r="M107" s="209"/>
      <c r="N107" s="209"/>
      <c r="O107" s="209"/>
      <c r="P107" s="210" t="s">
        <v>351</v>
      </c>
      <c r="Q107" s="211"/>
      <c r="R107" s="210" t="s">
        <v>352</v>
      </c>
      <c r="S107" s="212"/>
    </row>
    <row r="108" spans="1:19" s="131" customFormat="1" ht="33.75" customHeight="1" thickBot="1" x14ac:dyDescent="0.3">
      <c r="A108" s="132"/>
      <c r="B108" s="213"/>
      <c r="C108" s="213"/>
      <c r="D108" s="213"/>
      <c r="E108" s="213"/>
      <c r="F108" s="213"/>
      <c r="G108" s="213"/>
      <c r="H108" s="213"/>
      <c r="I108" s="213"/>
      <c r="J108" s="213"/>
      <c r="K108" s="213"/>
      <c r="L108" s="213"/>
      <c r="M108" s="213"/>
      <c r="N108" s="213"/>
      <c r="O108" s="213"/>
      <c r="P108" s="213"/>
      <c r="Q108" s="213"/>
      <c r="R108" s="213"/>
      <c r="S108" s="213"/>
    </row>
    <row r="109" spans="1:19" s="133" customFormat="1" ht="33.75" customHeight="1" x14ac:dyDescent="0.25">
      <c r="B109" s="193" t="s">
        <v>240</v>
      </c>
      <c r="C109" s="194"/>
      <c r="D109" s="194"/>
      <c r="E109" s="194"/>
      <c r="F109" s="194"/>
      <c r="G109" s="194"/>
      <c r="H109" s="194"/>
      <c r="I109" s="194"/>
      <c r="J109" s="194"/>
      <c r="K109" s="194"/>
      <c r="L109" s="194"/>
      <c r="M109" s="194"/>
      <c r="N109" s="194"/>
      <c r="O109" s="194"/>
      <c r="P109" s="195">
        <f>SUM('Workings - GR'!A13:B13)</f>
        <v>0</v>
      </c>
      <c r="Q109" s="195"/>
      <c r="R109" s="196">
        <f>F33+H33</f>
        <v>0</v>
      </c>
      <c r="S109" s="197"/>
    </row>
    <row r="110" spans="1:19" s="133" customFormat="1" ht="33.75" customHeight="1" x14ac:dyDescent="0.25">
      <c r="B110" s="162" t="s">
        <v>241</v>
      </c>
      <c r="C110" s="163"/>
      <c r="D110" s="163"/>
      <c r="E110" s="163"/>
      <c r="F110" s="163"/>
      <c r="G110" s="163"/>
      <c r="H110" s="163"/>
      <c r="I110" s="163"/>
      <c r="J110" s="163"/>
      <c r="K110" s="163"/>
      <c r="L110" s="163"/>
      <c r="M110" s="163"/>
      <c r="N110" s="163"/>
      <c r="O110" s="163"/>
      <c r="P110" s="164">
        <f>IF('Workings - GR'!$D$98&gt;0,Q33,0)</f>
        <v>0</v>
      </c>
      <c r="Q110" s="164"/>
      <c r="R110" s="185">
        <f>Q33</f>
        <v>0</v>
      </c>
      <c r="S110" s="186"/>
    </row>
    <row r="111" spans="1:19" s="133" customFormat="1" ht="33.75" customHeight="1" x14ac:dyDescent="0.25">
      <c r="B111" s="166" t="s">
        <v>242</v>
      </c>
      <c r="C111" s="167"/>
      <c r="D111" s="167"/>
      <c r="E111" s="167"/>
      <c r="F111" s="167"/>
      <c r="G111" s="167"/>
      <c r="H111" s="167"/>
      <c r="I111" s="167"/>
      <c r="J111" s="167"/>
      <c r="K111" s="167"/>
      <c r="L111" s="167"/>
      <c r="M111" s="167"/>
      <c r="N111" s="167"/>
      <c r="O111" s="167"/>
      <c r="P111" s="204">
        <f>P109-P110</f>
        <v>0</v>
      </c>
      <c r="Q111" s="204"/>
      <c r="R111" s="205">
        <f>R109-R110</f>
        <v>0</v>
      </c>
      <c r="S111" s="206"/>
    </row>
    <row r="112" spans="1:19" s="133" customFormat="1" ht="33.75" customHeight="1" x14ac:dyDescent="0.25">
      <c r="B112" s="162" t="s">
        <v>243</v>
      </c>
      <c r="C112" s="163"/>
      <c r="D112" s="163"/>
      <c r="E112" s="163"/>
      <c r="F112" s="163"/>
      <c r="G112" s="163"/>
      <c r="H112" s="163"/>
      <c r="I112" s="163"/>
      <c r="J112" s="163"/>
      <c r="K112" s="163"/>
      <c r="L112" s="163"/>
      <c r="M112" s="163"/>
      <c r="N112" s="163"/>
      <c r="O112" s="163"/>
      <c r="P112" s="198">
        <f>SUM('Workings - GR'!A17:C17)</f>
        <v>0</v>
      </c>
      <c r="Q112" s="198"/>
      <c r="R112" s="199">
        <f>I50</f>
        <v>0</v>
      </c>
      <c r="S112" s="200"/>
    </row>
    <row r="113" spans="2:19" s="133" customFormat="1" ht="33.75" customHeight="1" x14ac:dyDescent="0.25">
      <c r="B113" s="201" t="s">
        <v>244</v>
      </c>
      <c r="C113" s="202"/>
      <c r="D113" s="202"/>
      <c r="E113" s="202"/>
      <c r="F113" s="202"/>
      <c r="G113" s="202"/>
      <c r="H113" s="202"/>
      <c r="I113" s="202"/>
      <c r="J113" s="202"/>
      <c r="K113" s="202"/>
      <c r="L113" s="202"/>
      <c r="M113" s="202"/>
      <c r="N113" s="202"/>
      <c r="O113" s="203"/>
      <c r="P113" s="164">
        <f>P111-P112</f>
        <v>0</v>
      </c>
      <c r="Q113" s="164"/>
      <c r="R113" s="185">
        <f>R111-R112</f>
        <v>0</v>
      </c>
      <c r="S113" s="186"/>
    </row>
    <row r="114" spans="2:19" s="133" customFormat="1" ht="33.75" customHeight="1" thickBot="1" x14ac:dyDescent="0.3">
      <c r="B114" s="187" t="s">
        <v>245</v>
      </c>
      <c r="C114" s="188"/>
      <c r="D114" s="188"/>
      <c r="E114" s="188"/>
      <c r="F114" s="188"/>
      <c r="G114" s="188"/>
      <c r="H114" s="188"/>
      <c r="I114" s="188"/>
      <c r="J114" s="188"/>
      <c r="K114" s="188"/>
      <c r="L114" s="188"/>
      <c r="M114" s="188"/>
      <c r="N114" s="188"/>
      <c r="O114" s="188"/>
      <c r="P114" s="189">
        <f>IF(ISERROR( P112/P109),0,P112/P109)</f>
        <v>0</v>
      </c>
      <c r="Q114" s="189"/>
      <c r="R114" s="190">
        <f>IF(ISERROR( R112/R109),0,R112/R109)</f>
        <v>0</v>
      </c>
      <c r="S114" s="191"/>
    </row>
    <row r="115" spans="2:19" s="133" customFormat="1" ht="35.25" customHeight="1" thickBot="1" x14ac:dyDescent="0.3">
      <c r="B115" s="192"/>
      <c r="C115" s="192"/>
      <c r="D115" s="192"/>
      <c r="E115" s="192"/>
      <c r="F115" s="192"/>
      <c r="G115" s="192"/>
      <c r="H115" s="192"/>
      <c r="I115" s="192"/>
      <c r="J115" s="192"/>
      <c r="K115" s="192"/>
      <c r="L115" s="192"/>
      <c r="M115" s="192"/>
      <c r="N115" s="192"/>
      <c r="O115" s="192"/>
      <c r="P115" s="192"/>
      <c r="Q115" s="192"/>
      <c r="R115" s="192"/>
      <c r="S115" s="192"/>
    </row>
    <row r="116" spans="2:19" s="133" customFormat="1" ht="51" customHeight="1" x14ac:dyDescent="0.25">
      <c r="B116" s="193" t="s">
        <v>228</v>
      </c>
      <c r="C116" s="194"/>
      <c r="D116" s="194"/>
      <c r="E116" s="194"/>
      <c r="F116" s="194"/>
      <c r="G116" s="194"/>
      <c r="H116" s="194"/>
      <c r="I116" s="194"/>
      <c r="J116" s="194"/>
      <c r="K116" s="194"/>
      <c r="L116" s="194"/>
      <c r="M116" s="194"/>
      <c r="N116" s="194"/>
      <c r="O116" s="194"/>
      <c r="P116" s="195">
        <f>SUM('Workings - GR'!D17:F17)</f>
        <v>0</v>
      </c>
      <c r="Q116" s="195"/>
      <c r="R116" s="196">
        <f>'Workings - GR'!G17</f>
        <v>0</v>
      </c>
      <c r="S116" s="197"/>
    </row>
    <row r="117" spans="2:19" s="133" customFormat="1" ht="33.75" customHeight="1" x14ac:dyDescent="0.25">
      <c r="B117" s="162" t="s">
        <v>229</v>
      </c>
      <c r="C117" s="163"/>
      <c r="D117" s="163"/>
      <c r="E117" s="163"/>
      <c r="F117" s="163"/>
      <c r="G117" s="163"/>
      <c r="H117" s="163"/>
      <c r="I117" s="163"/>
      <c r="J117" s="163"/>
      <c r="K117" s="163"/>
      <c r="L117" s="163"/>
      <c r="M117" s="163"/>
      <c r="N117" s="163"/>
      <c r="O117" s="163"/>
      <c r="P117" s="164">
        <f>SUM('Workings - GR'!A21:C21)</f>
        <v>0</v>
      </c>
      <c r="Q117" s="164"/>
      <c r="R117" s="185">
        <f>J65</f>
        <v>0</v>
      </c>
      <c r="S117" s="186"/>
    </row>
    <row r="118" spans="2:19" s="133" customFormat="1" ht="33.75" customHeight="1" x14ac:dyDescent="0.25">
      <c r="B118" s="162" t="s">
        <v>230</v>
      </c>
      <c r="C118" s="163"/>
      <c r="D118" s="163"/>
      <c r="E118" s="163"/>
      <c r="F118" s="163"/>
      <c r="G118" s="163"/>
      <c r="H118" s="163"/>
      <c r="I118" s="163"/>
      <c r="J118" s="163"/>
      <c r="K118" s="163"/>
      <c r="L118" s="163"/>
      <c r="M118" s="163"/>
      <c r="N118" s="163"/>
      <c r="O118" s="163"/>
      <c r="P118" s="164">
        <f>SUM('Workings - GR'!D21:F21)</f>
        <v>0</v>
      </c>
      <c r="Q118" s="164"/>
      <c r="R118" s="185">
        <f>L65</f>
        <v>0</v>
      </c>
      <c r="S118" s="186"/>
    </row>
    <row r="119" spans="2:19" s="133" customFormat="1" ht="33.75" customHeight="1" x14ac:dyDescent="0.25">
      <c r="B119" s="178" t="s">
        <v>231</v>
      </c>
      <c r="C119" s="179"/>
      <c r="D119" s="179"/>
      <c r="E119" s="179"/>
      <c r="F119" s="179"/>
      <c r="G119" s="179"/>
      <c r="H119" s="179"/>
      <c r="I119" s="179"/>
      <c r="J119" s="179"/>
      <c r="K119" s="179"/>
      <c r="L119" s="179"/>
      <c r="M119" s="179"/>
      <c r="N119" s="179"/>
      <c r="O119" s="180"/>
      <c r="P119" s="181">
        <f>SUM('Workings - GR'!A25:C25)</f>
        <v>0</v>
      </c>
      <c r="Q119" s="182"/>
      <c r="R119" s="183">
        <f>J78</f>
        <v>0</v>
      </c>
      <c r="S119" s="184"/>
    </row>
    <row r="120" spans="2:19" s="133" customFormat="1" ht="33.75" customHeight="1" x14ac:dyDescent="0.25">
      <c r="B120" s="171" t="s">
        <v>232</v>
      </c>
      <c r="C120" s="172"/>
      <c r="D120" s="172"/>
      <c r="E120" s="172"/>
      <c r="F120" s="172"/>
      <c r="G120" s="172"/>
      <c r="H120" s="172"/>
      <c r="I120" s="172"/>
      <c r="J120" s="172"/>
      <c r="K120" s="172"/>
      <c r="L120" s="172"/>
      <c r="M120" s="172"/>
      <c r="N120" s="172"/>
      <c r="O120" s="173"/>
      <c r="P120" s="174">
        <f>P117+P119</f>
        <v>0</v>
      </c>
      <c r="Q120" s="175"/>
      <c r="R120" s="176">
        <f>R119+R117</f>
        <v>0</v>
      </c>
      <c r="S120" s="177"/>
    </row>
    <row r="121" spans="2:19" s="133" customFormat="1" ht="33.75" customHeight="1" x14ac:dyDescent="0.25">
      <c r="B121" s="171" t="s">
        <v>233</v>
      </c>
      <c r="C121" s="172"/>
      <c r="D121" s="172"/>
      <c r="E121" s="172"/>
      <c r="F121" s="172"/>
      <c r="G121" s="172"/>
      <c r="H121" s="172"/>
      <c r="I121" s="172"/>
      <c r="J121" s="172"/>
      <c r="K121" s="172"/>
      <c r="L121" s="172"/>
      <c r="M121" s="172"/>
      <c r="N121" s="172"/>
      <c r="O121" s="173"/>
      <c r="P121" s="174">
        <f>P120-P116</f>
        <v>0</v>
      </c>
      <c r="Q121" s="175"/>
      <c r="R121" s="176">
        <f>R120-R116</f>
        <v>0</v>
      </c>
      <c r="S121" s="177"/>
    </row>
    <row r="122" spans="2:19" s="133" customFormat="1" ht="33.75" customHeight="1" x14ac:dyDescent="0.25">
      <c r="B122" s="166" t="s">
        <v>234</v>
      </c>
      <c r="C122" s="167"/>
      <c r="D122" s="167"/>
      <c r="E122" s="167"/>
      <c r="F122" s="167"/>
      <c r="G122" s="167"/>
      <c r="H122" s="167"/>
      <c r="I122" s="167"/>
      <c r="J122" s="167"/>
      <c r="K122" s="167"/>
      <c r="L122" s="167"/>
      <c r="M122" s="167"/>
      <c r="N122" s="167"/>
      <c r="O122" s="167"/>
      <c r="P122" s="168">
        <f>IF(ISERROR(P116/P117),0,P116/P117)</f>
        <v>0</v>
      </c>
      <c r="Q122" s="168"/>
      <c r="R122" s="169">
        <f>IF(ISERROR(R116/R117),0,R116/R117)</f>
        <v>0</v>
      </c>
      <c r="S122" s="170"/>
    </row>
    <row r="123" spans="2:19" s="133" customFormat="1" ht="33.75" customHeight="1" x14ac:dyDescent="0.25">
      <c r="B123" s="166" t="s">
        <v>235</v>
      </c>
      <c r="C123" s="167"/>
      <c r="D123" s="167"/>
      <c r="E123" s="167"/>
      <c r="F123" s="167"/>
      <c r="G123" s="167"/>
      <c r="H123" s="167"/>
      <c r="I123" s="167"/>
      <c r="J123" s="167"/>
      <c r="K123" s="167"/>
      <c r="L123" s="167"/>
      <c r="M123" s="167"/>
      <c r="N123" s="167"/>
      <c r="O123" s="167"/>
      <c r="P123" s="168">
        <f>IF(ISERROR(P116/P118),0,P116/P118)</f>
        <v>0</v>
      </c>
      <c r="Q123" s="168"/>
      <c r="R123" s="169">
        <f>IF(ISERROR(R116/R118),0,R116/R118)</f>
        <v>0</v>
      </c>
      <c r="S123" s="170"/>
    </row>
    <row r="124" spans="2:19" s="133" customFormat="1" ht="33.75" customHeight="1" x14ac:dyDescent="0.25">
      <c r="B124" s="162" t="s">
        <v>236</v>
      </c>
      <c r="C124" s="163"/>
      <c r="D124" s="163"/>
      <c r="E124" s="163"/>
      <c r="F124" s="163"/>
      <c r="G124" s="163"/>
      <c r="H124" s="163"/>
      <c r="I124" s="163"/>
      <c r="J124" s="163"/>
      <c r="K124" s="163"/>
      <c r="L124" s="163"/>
      <c r="M124" s="163"/>
      <c r="N124" s="163"/>
      <c r="O124" s="163"/>
      <c r="P124" s="164">
        <f>SUM('Workings - GR'!G21:I21)</f>
        <v>0</v>
      </c>
      <c r="Q124" s="164"/>
      <c r="R124" s="164">
        <f>SUMIF(P58:P64,"=Ναι",J58:J64)</f>
        <v>0</v>
      </c>
      <c r="S124" s="165"/>
    </row>
    <row r="125" spans="2:19" s="133" customFormat="1" ht="33.75" customHeight="1" x14ac:dyDescent="0.25">
      <c r="B125" s="162" t="s">
        <v>237</v>
      </c>
      <c r="C125" s="163"/>
      <c r="D125" s="163"/>
      <c r="E125" s="163"/>
      <c r="F125" s="163"/>
      <c r="G125" s="163"/>
      <c r="H125" s="163"/>
      <c r="I125" s="163"/>
      <c r="J125" s="163"/>
      <c r="K125" s="163"/>
      <c r="L125" s="163"/>
      <c r="M125" s="163"/>
      <c r="N125" s="163"/>
      <c r="O125" s="163"/>
      <c r="P125" s="164">
        <f>SUM('Workings - GR'!J21:L21)</f>
        <v>0</v>
      </c>
      <c r="Q125" s="164"/>
      <c r="R125" s="164">
        <f>SUMIF(P58:P64,"=Ναι",L58:L64)</f>
        <v>0</v>
      </c>
      <c r="S125" s="165"/>
    </row>
    <row r="126" spans="2:19" s="133" customFormat="1" ht="33.75" customHeight="1" x14ac:dyDescent="0.25">
      <c r="B126" s="162" t="s">
        <v>238</v>
      </c>
      <c r="C126" s="163"/>
      <c r="D126" s="163"/>
      <c r="E126" s="163"/>
      <c r="F126" s="163"/>
      <c r="G126" s="163"/>
      <c r="H126" s="163"/>
      <c r="I126" s="163"/>
      <c r="J126" s="163"/>
      <c r="K126" s="163"/>
      <c r="L126" s="163"/>
      <c r="M126" s="163"/>
      <c r="N126" s="163"/>
      <c r="O126" s="163"/>
      <c r="P126" s="164">
        <f>SUM('Workings - GR'!M21:O21)</f>
        <v>0</v>
      </c>
      <c r="Q126" s="164"/>
      <c r="R126" s="164">
        <f>SUMIF(P58:P64,"=Όχι",J58:J64)</f>
        <v>0</v>
      </c>
      <c r="S126" s="165"/>
    </row>
    <row r="127" spans="2:19" s="133" customFormat="1" ht="33.75" customHeight="1" thickBot="1" x14ac:dyDescent="0.3">
      <c r="B127" s="155" t="s">
        <v>239</v>
      </c>
      <c r="C127" s="156"/>
      <c r="D127" s="156"/>
      <c r="E127" s="156"/>
      <c r="F127" s="156"/>
      <c r="G127" s="156"/>
      <c r="H127" s="156"/>
      <c r="I127" s="156"/>
      <c r="J127" s="156"/>
      <c r="K127" s="156"/>
      <c r="L127" s="156"/>
      <c r="M127" s="156"/>
      <c r="N127" s="156"/>
      <c r="O127" s="156"/>
      <c r="P127" s="157">
        <f>SUM('Workings - GR'!P21:R21)</f>
        <v>0</v>
      </c>
      <c r="Q127" s="157"/>
      <c r="R127" s="157">
        <f>SUMIF(P58:P64,"=Όχι",L58:L64)</f>
        <v>0</v>
      </c>
      <c r="S127" s="158"/>
    </row>
    <row r="128" spans="2:19" s="133" customFormat="1" ht="24" customHeight="1" x14ac:dyDescent="0.25">
      <c r="B128" s="159"/>
      <c r="C128" s="159"/>
      <c r="D128" s="159"/>
      <c r="E128" s="159"/>
      <c r="F128" s="159"/>
      <c r="G128" s="159"/>
      <c r="H128" s="159"/>
      <c r="I128" s="159"/>
      <c r="J128" s="159"/>
      <c r="K128" s="159"/>
      <c r="L128" s="159"/>
      <c r="M128" s="159"/>
      <c r="N128" s="159"/>
      <c r="O128" s="159"/>
      <c r="P128" s="159"/>
      <c r="Q128" s="159"/>
      <c r="R128" s="159"/>
      <c r="S128" s="159"/>
    </row>
    <row r="129" spans="2:19" s="134" customFormat="1" ht="34.5" customHeight="1" x14ac:dyDescent="0.25">
      <c r="B129" s="160" t="s">
        <v>224</v>
      </c>
      <c r="C129" s="160"/>
      <c r="D129" s="160"/>
      <c r="E129" s="160"/>
      <c r="F129" s="160"/>
      <c r="G129" s="160"/>
      <c r="H129" s="160"/>
      <c r="I129" s="160"/>
      <c r="J129" s="160"/>
      <c r="K129" s="160"/>
      <c r="L129" s="160"/>
      <c r="M129" s="160"/>
      <c r="N129" s="160"/>
      <c r="O129" s="160"/>
      <c r="P129" s="160"/>
      <c r="Q129" s="160"/>
      <c r="R129" s="160"/>
      <c r="S129" s="160"/>
    </row>
    <row r="130" spans="2:19" s="134" customFormat="1" ht="33.75" customHeight="1" x14ac:dyDescent="0.25">
      <c r="B130" s="161" t="s">
        <v>225</v>
      </c>
      <c r="C130" s="161"/>
      <c r="D130" s="161"/>
      <c r="E130" s="161"/>
      <c r="F130" s="161"/>
      <c r="G130" s="161"/>
      <c r="H130" s="161"/>
      <c r="I130" s="161"/>
      <c r="J130" s="161"/>
      <c r="K130" s="161"/>
      <c r="L130" s="161"/>
      <c r="M130" s="161"/>
      <c r="N130" s="161"/>
      <c r="O130" s="161"/>
      <c r="P130" s="161"/>
      <c r="Q130" s="161"/>
      <c r="R130" s="161"/>
      <c r="S130" s="161"/>
    </row>
    <row r="131" spans="2:19" s="134" customFormat="1" ht="53.25" customHeight="1" x14ac:dyDescent="0.25">
      <c r="B131" s="154" t="s">
        <v>226</v>
      </c>
      <c r="C131" s="154"/>
      <c r="D131" s="154"/>
      <c r="E131" s="154"/>
      <c r="F131" s="154"/>
      <c r="G131" s="154"/>
      <c r="H131" s="154"/>
      <c r="I131" s="154"/>
      <c r="J131" s="154"/>
      <c r="K131" s="154"/>
      <c r="L131" s="154"/>
      <c r="M131" s="154"/>
      <c r="N131" s="154"/>
      <c r="O131" s="154"/>
      <c r="P131" s="154"/>
      <c r="Q131" s="154"/>
      <c r="R131" s="154"/>
      <c r="S131" s="154"/>
    </row>
    <row r="132" spans="2:19" s="134" customFormat="1" ht="51" customHeight="1" x14ac:dyDescent="0.25">
      <c r="B132" s="154" t="s">
        <v>227</v>
      </c>
      <c r="C132" s="154"/>
      <c r="D132" s="154"/>
      <c r="E132" s="154"/>
      <c r="F132" s="154"/>
      <c r="G132" s="154"/>
      <c r="H132" s="154"/>
      <c r="I132" s="154"/>
      <c r="J132" s="154"/>
      <c r="K132" s="154"/>
      <c r="L132" s="154"/>
      <c r="M132" s="154"/>
      <c r="N132" s="154"/>
      <c r="O132" s="154"/>
      <c r="P132" s="154"/>
      <c r="Q132" s="154"/>
      <c r="R132" s="154"/>
      <c r="S132" s="154"/>
    </row>
    <row r="133" spans="2:19" s="133" customFormat="1" ht="24" customHeight="1" x14ac:dyDescent="0.25">
      <c r="B133" s="135"/>
      <c r="C133" s="135"/>
      <c r="D133" s="135"/>
      <c r="E133" s="135"/>
      <c r="F133" s="135"/>
      <c r="G133" s="135"/>
      <c r="H133" s="135"/>
      <c r="I133" s="135"/>
      <c r="J133" s="135"/>
      <c r="K133" s="135"/>
      <c r="L133" s="135"/>
      <c r="M133" s="135"/>
      <c r="N133" s="135"/>
      <c r="O133" s="135"/>
      <c r="P133" s="135"/>
      <c r="Q133" s="135"/>
      <c r="R133" s="135"/>
      <c r="S133" s="135"/>
    </row>
  </sheetData>
  <sheetProtection algorithmName="SHA-512" hashValue="9MBahYq0b8xKVpfNM1sSV1hNB5PpVyeOxbzW9lP2tXc5msVvyq6/HVXVYNRcJ9ZePeAEXd9pk8Ey13wfeNUg1A==" saltValue="0eKZVzMaWFPdnog137ul/w==" spinCount="100000" sheet="1" objects="1" scenarios="1"/>
  <mergeCells count="455">
    <mergeCell ref="B2:S2"/>
    <mergeCell ref="B3:S3"/>
    <mergeCell ref="B4:J4"/>
    <mergeCell ref="K4:S4"/>
    <mergeCell ref="B5:H5"/>
    <mergeCell ref="I5:J5"/>
    <mergeCell ref="K5:R5"/>
    <mergeCell ref="C8:F8"/>
    <mergeCell ref="G8:H8"/>
    <mergeCell ref="I8:J8"/>
    <mergeCell ref="K8:M8"/>
    <mergeCell ref="N8:P8"/>
    <mergeCell ref="Q8:R8"/>
    <mergeCell ref="B6:J6"/>
    <mergeCell ref="K6:S6"/>
    <mergeCell ref="C7:F7"/>
    <mergeCell ref="G7:H7"/>
    <mergeCell ref="I7:J7"/>
    <mergeCell ref="K7:M7"/>
    <mergeCell ref="N7:P7"/>
    <mergeCell ref="Q7:R7"/>
    <mergeCell ref="C10:F10"/>
    <mergeCell ref="G10:H10"/>
    <mergeCell ref="I10:J10"/>
    <mergeCell ref="K10:M10"/>
    <mergeCell ref="N10:P10"/>
    <mergeCell ref="Q10:R10"/>
    <mergeCell ref="C9:F9"/>
    <mergeCell ref="G9:H9"/>
    <mergeCell ref="I9:J9"/>
    <mergeCell ref="K9:M9"/>
    <mergeCell ref="N9:P9"/>
    <mergeCell ref="Q9:R9"/>
    <mergeCell ref="C13:F13"/>
    <mergeCell ref="G13:H13"/>
    <mergeCell ref="I13:J13"/>
    <mergeCell ref="K13:M13"/>
    <mergeCell ref="N13:P13"/>
    <mergeCell ref="Q13:R13"/>
    <mergeCell ref="C11:F11"/>
    <mergeCell ref="G11:H11"/>
    <mergeCell ref="I11:J11"/>
    <mergeCell ref="K11:M11"/>
    <mergeCell ref="N11:S11"/>
    <mergeCell ref="B12:J12"/>
    <mergeCell ref="K12:S12"/>
    <mergeCell ref="B15:S15"/>
    <mergeCell ref="C16:G16"/>
    <mergeCell ref="H16:I16"/>
    <mergeCell ref="J16:M16"/>
    <mergeCell ref="N16:P16"/>
    <mergeCell ref="Q16:S16"/>
    <mergeCell ref="C14:F14"/>
    <mergeCell ref="G14:H14"/>
    <mergeCell ref="I14:J14"/>
    <mergeCell ref="K14:M14"/>
    <mergeCell ref="N14:P14"/>
    <mergeCell ref="Q14:R14"/>
    <mergeCell ref="B20:S20"/>
    <mergeCell ref="B21:S21"/>
    <mergeCell ref="B22:E22"/>
    <mergeCell ref="F22:G22"/>
    <mergeCell ref="H22:I22"/>
    <mergeCell ref="J22:P22"/>
    <mergeCell ref="Q22:R22"/>
    <mergeCell ref="R17:S17"/>
    <mergeCell ref="B18:S18"/>
    <mergeCell ref="C19:F19"/>
    <mergeCell ref="H19:J19"/>
    <mergeCell ref="K19:M19"/>
    <mergeCell ref="N19:P19"/>
    <mergeCell ref="Q19:R19"/>
    <mergeCell ref="C17:E17"/>
    <mergeCell ref="F17:G17"/>
    <mergeCell ref="H17:I17"/>
    <mergeCell ref="J17:L17"/>
    <mergeCell ref="M17:O17"/>
    <mergeCell ref="P17:Q17"/>
    <mergeCell ref="B23:E23"/>
    <mergeCell ref="F23:G23"/>
    <mergeCell ref="H23:I23"/>
    <mergeCell ref="J23:P23"/>
    <mergeCell ref="Q23:R23"/>
    <mergeCell ref="B24:E24"/>
    <mergeCell ref="F24:G24"/>
    <mergeCell ref="H24:I24"/>
    <mergeCell ref="J24:P24"/>
    <mergeCell ref="Q24:R24"/>
    <mergeCell ref="B25:E25"/>
    <mergeCell ref="F25:G25"/>
    <mergeCell ref="H25:I25"/>
    <mergeCell ref="J25:P25"/>
    <mergeCell ref="Q25:R25"/>
    <mergeCell ref="B26:E26"/>
    <mergeCell ref="F26:G26"/>
    <mergeCell ref="H26:I26"/>
    <mergeCell ref="J26:P26"/>
    <mergeCell ref="Q26:R26"/>
    <mergeCell ref="B27:E27"/>
    <mergeCell ref="F27:G27"/>
    <mergeCell ref="H27:I27"/>
    <mergeCell ref="J27:P27"/>
    <mergeCell ref="Q27:R27"/>
    <mergeCell ref="B28:E28"/>
    <mergeCell ref="F28:G28"/>
    <mergeCell ref="H28:I28"/>
    <mergeCell ref="J28:P28"/>
    <mergeCell ref="Q28:R28"/>
    <mergeCell ref="B29:E29"/>
    <mergeCell ref="F29:G29"/>
    <mergeCell ref="H29:I29"/>
    <mergeCell ref="J29:P29"/>
    <mergeCell ref="Q29:R29"/>
    <mergeCell ref="B30:E30"/>
    <mergeCell ref="F30:G30"/>
    <mergeCell ref="H30:I30"/>
    <mergeCell ref="J30:P30"/>
    <mergeCell ref="Q30:R30"/>
    <mergeCell ref="B33:E33"/>
    <mergeCell ref="F33:G33"/>
    <mergeCell ref="H33:I33"/>
    <mergeCell ref="J33:P33"/>
    <mergeCell ref="Q33:R33"/>
    <mergeCell ref="B34:G34"/>
    <mergeCell ref="H34:I34"/>
    <mergeCell ref="J34:R34"/>
    <mergeCell ref="B31:E31"/>
    <mergeCell ref="F31:G31"/>
    <mergeCell ref="H31:I31"/>
    <mergeCell ref="J31:P31"/>
    <mergeCell ref="Q31:R31"/>
    <mergeCell ref="B32:E32"/>
    <mergeCell ref="F32:G32"/>
    <mergeCell ref="H32:I32"/>
    <mergeCell ref="J32:P32"/>
    <mergeCell ref="Q32:R32"/>
    <mergeCell ref="B38:S38"/>
    <mergeCell ref="B39:D39"/>
    <mergeCell ref="E39:F39"/>
    <mergeCell ref="G39:H39"/>
    <mergeCell ref="K39:L39"/>
    <mergeCell ref="M39:N39"/>
    <mergeCell ref="B35:E35"/>
    <mergeCell ref="F35:H35"/>
    <mergeCell ref="I35:K35"/>
    <mergeCell ref="L35:S35"/>
    <mergeCell ref="B36:S36"/>
    <mergeCell ref="B37:S37"/>
    <mergeCell ref="B40:D40"/>
    <mergeCell ref="E40:F40"/>
    <mergeCell ref="G40:H40"/>
    <mergeCell ref="K40:L40"/>
    <mergeCell ref="M40:N40"/>
    <mergeCell ref="B41:D41"/>
    <mergeCell ref="E41:F41"/>
    <mergeCell ref="G41:H41"/>
    <mergeCell ref="K41:L41"/>
    <mergeCell ref="M41:N41"/>
    <mergeCell ref="B42:D42"/>
    <mergeCell ref="E42:F42"/>
    <mergeCell ref="G42:H42"/>
    <mergeCell ref="K42:L42"/>
    <mergeCell ref="M42:N42"/>
    <mergeCell ref="B43:D43"/>
    <mergeCell ref="E43:F43"/>
    <mergeCell ref="G43:H43"/>
    <mergeCell ref="K43:L43"/>
    <mergeCell ref="M43:N43"/>
    <mergeCell ref="B44:D44"/>
    <mergeCell ref="E44:F44"/>
    <mergeCell ref="G44:H44"/>
    <mergeCell ref="K44:L44"/>
    <mergeCell ref="M44:N44"/>
    <mergeCell ref="B45:D45"/>
    <mergeCell ref="E45:F45"/>
    <mergeCell ref="G45:H45"/>
    <mergeCell ref="K45:L45"/>
    <mergeCell ref="M45:N45"/>
    <mergeCell ref="B46:D46"/>
    <mergeCell ref="E46:F46"/>
    <mergeCell ref="G46:H46"/>
    <mergeCell ref="K46:L46"/>
    <mergeCell ref="M46:N46"/>
    <mergeCell ref="B47:D47"/>
    <mergeCell ref="E47:F47"/>
    <mergeCell ref="G47:H47"/>
    <mergeCell ref="K47:L47"/>
    <mergeCell ref="M47:N47"/>
    <mergeCell ref="B48:D48"/>
    <mergeCell ref="E48:F48"/>
    <mergeCell ref="G48:H48"/>
    <mergeCell ref="K48:L48"/>
    <mergeCell ref="M48:N48"/>
    <mergeCell ref="B49:D49"/>
    <mergeCell ref="E49:F49"/>
    <mergeCell ref="G49:H49"/>
    <mergeCell ref="K49:L49"/>
    <mergeCell ref="M49:N49"/>
    <mergeCell ref="B52:S52"/>
    <mergeCell ref="B53:S53"/>
    <mergeCell ref="B54:S54"/>
    <mergeCell ref="B55:S55"/>
    <mergeCell ref="B56:S56"/>
    <mergeCell ref="B50:H50"/>
    <mergeCell ref="K50:L50"/>
    <mergeCell ref="M50:N50"/>
    <mergeCell ref="O50:S50"/>
    <mergeCell ref="B51:G51"/>
    <mergeCell ref="H51:I51"/>
    <mergeCell ref="J51:R51"/>
    <mergeCell ref="N57:O57"/>
    <mergeCell ref="Q57:S57"/>
    <mergeCell ref="B58:D58"/>
    <mergeCell ref="E58:F58"/>
    <mergeCell ref="G58:H58"/>
    <mergeCell ref="J58:K58"/>
    <mergeCell ref="L58:M58"/>
    <mergeCell ref="N58:O58"/>
    <mergeCell ref="Q58:S58"/>
    <mergeCell ref="B57:D57"/>
    <mergeCell ref="E57:F57"/>
    <mergeCell ref="G57:H57"/>
    <mergeCell ref="J57:K57"/>
    <mergeCell ref="L57:M57"/>
    <mergeCell ref="Q59:S59"/>
    <mergeCell ref="B60:D60"/>
    <mergeCell ref="E60:F60"/>
    <mergeCell ref="G60:H60"/>
    <mergeCell ref="J60:K60"/>
    <mergeCell ref="L60:M60"/>
    <mergeCell ref="N60:O60"/>
    <mergeCell ref="Q60:S60"/>
    <mergeCell ref="B59:D59"/>
    <mergeCell ref="E59:F59"/>
    <mergeCell ref="G59:H59"/>
    <mergeCell ref="J59:K59"/>
    <mergeCell ref="L59:M59"/>
    <mergeCell ref="N59:O59"/>
    <mergeCell ref="Q61:S61"/>
    <mergeCell ref="B62:D62"/>
    <mergeCell ref="E62:F62"/>
    <mergeCell ref="G62:H62"/>
    <mergeCell ref="J62:K62"/>
    <mergeCell ref="L62:M62"/>
    <mergeCell ref="N62:O62"/>
    <mergeCell ref="Q62:S62"/>
    <mergeCell ref="B61:D61"/>
    <mergeCell ref="E61:F61"/>
    <mergeCell ref="G61:H61"/>
    <mergeCell ref="J61:K61"/>
    <mergeCell ref="L61:M61"/>
    <mergeCell ref="N61:O61"/>
    <mergeCell ref="B65:I65"/>
    <mergeCell ref="J65:K65"/>
    <mergeCell ref="L65:M65"/>
    <mergeCell ref="N65:S65"/>
    <mergeCell ref="B66:S66"/>
    <mergeCell ref="B67:S67"/>
    <mergeCell ref="Q63:S63"/>
    <mergeCell ref="B64:D64"/>
    <mergeCell ref="E64:F64"/>
    <mergeCell ref="G64:H64"/>
    <mergeCell ref="J64:K64"/>
    <mergeCell ref="L64:M64"/>
    <mergeCell ref="N64:O64"/>
    <mergeCell ref="Q64:S64"/>
    <mergeCell ref="B63:D63"/>
    <mergeCell ref="E63:F63"/>
    <mergeCell ref="G63:H63"/>
    <mergeCell ref="J63:K63"/>
    <mergeCell ref="L63:M63"/>
    <mergeCell ref="N63:O63"/>
    <mergeCell ref="B71:D71"/>
    <mergeCell ref="E71:F71"/>
    <mergeCell ref="G71:I71"/>
    <mergeCell ref="J71:K71"/>
    <mergeCell ref="L71:P71"/>
    <mergeCell ref="Q71:S71"/>
    <mergeCell ref="B68:S68"/>
    <mergeCell ref="B69:S69"/>
    <mergeCell ref="B70:D70"/>
    <mergeCell ref="E70:F70"/>
    <mergeCell ref="G70:I70"/>
    <mergeCell ref="J70:K70"/>
    <mergeCell ref="L70:P70"/>
    <mergeCell ref="Q70:S70"/>
    <mergeCell ref="B73:D73"/>
    <mergeCell ref="E73:F73"/>
    <mergeCell ref="G73:I73"/>
    <mergeCell ref="J73:K73"/>
    <mergeCell ref="L73:P73"/>
    <mergeCell ref="Q73:S73"/>
    <mergeCell ref="B72:D72"/>
    <mergeCell ref="E72:F72"/>
    <mergeCell ref="G72:I72"/>
    <mergeCell ref="J72:K72"/>
    <mergeCell ref="L72:P72"/>
    <mergeCell ref="Q72:S72"/>
    <mergeCell ref="B75:D75"/>
    <mergeCell ref="E75:F75"/>
    <mergeCell ref="G75:I75"/>
    <mergeCell ref="J75:K75"/>
    <mergeCell ref="L75:P75"/>
    <mergeCell ref="Q75:S75"/>
    <mergeCell ref="B74:D74"/>
    <mergeCell ref="E74:F74"/>
    <mergeCell ref="G74:I74"/>
    <mergeCell ref="J74:K74"/>
    <mergeCell ref="L74:P74"/>
    <mergeCell ref="Q74:S74"/>
    <mergeCell ref="B77:D77"/>
    <mergeCell ref="E77:F77"/>
    <mergeCell ref="G77:I77"/>
    <mergeCell ref="J77:K77"/>
    <mergeCell ref="L77:P77"/>
    <mergeCell ref="Q77:S77"/>
    <mergeCell ref="B76:D76"/>
    <mergeCell ref="E76:F76"/>
    <mergeCell ref="G76:I76"/>
    <mergeCell ref="J76:K76"/>
    <mergeCell ref="L76:P76"/>
    <mergeCell ref="Q76:S76"/>
    <mergeCell ref="B82:F82"/>
    <mergeCell ref="H82:L82"/>
    <mergeCell ref="M82:O82"/>
    <mergeCell ref="Q82:S82"/>
    <mergeCell ref="B83:F83"/>
    <mergeCell ref="G83:L83"/>
    <mergeCell ref="M83:O83"/>
    <mergeCell ref="Q83:S83"/>
    <mergeCell ref="B78:I78"/>
    <mergeCell ref="J78:K78"/>
    <mergeCell ref="L78:S78"/>
    <mergeCell ref="B79:S79"/>
    <mergeCell ref="B80:S80"/>
    <mergeCell ref="B81:S81"/>
    <mergeCell ref="B86:Q86"/>
    <mergeCell ref="R86:S86"/>
    <mergeCell ref="B87:H87"/>
    <mergeCell ref="I87:S87"/>
    <mergeCell ref="B88:E88"/>
    <mergeCell ref="F88:S88"/>
    <mergeCell ref="B84:F84"/>
    <mergeCell ref="G84:L84"/>
    <mergeCell ref="M84:O84"/>
    <mergeCell ref="Q84:S84"/>
    <mergeCell ref="B85:Q85"/>
    <mergeCell ref="R85:S85"/>
    <mergeCell ref="B92:F92"/>
    <mergeCell ref="G92:L92"/>
    <mergeCell ref="M92:O92"/>
    <mergeCell ref="Q92:S92"/>
    <mergeCell ref="B93:Q93"/>
    <mergeCell ref="R93:S93"/>
    <mergeCell ref="B89:S89"/>
    <mergeCell ref="B90:F90"/>
    <mergeCell ref="H90:L90"/>
    <mergeCell ref="M90:O90"/>
    <mergeCell ref="Q90:S90"/>
    <mergeCell ref="B91:F91"/>
    <mergeCell ref="G91:L91"/>
    <mergeCell ref="M91:O91"/>
    <mergeCell ref="Q91:S91"/>
    <mergeCell ref="B97:S97"/>
    <mergeCell ref="C98:H98"/>
    <mergeCell ref="I98:S98"/>
    <mergeCell ref="C99:H99"/>
    <mergeCell ref="I99:S99"/>
    <mergeCell ref="B100:S100"/>
    <mergeCell ref="B94:Q94"/>
    <mergeCell ref="R94:S94"/>
    <mergeCell ref="B95:H95"/>
    <mergeCell ref="I95:S95"/>
    <mergeCell ref="B96:E96"/>
    <mergeCell ref="F96:S96"/>
    <mergeCell ref="B103:S103"/>
    <mergeCell ref="B104:C104"/>
    <mergeCell ref="D104:I104"/>
    <mergeCell ref="J104:S104"/>
    <mergeCell ref="B105:C105"/>
    <mergeCell ref="D105:I105"/>
    <mergeCell ref="J105:S105"/>
    <mergeCell ref="B101:C101"/>
    <mergeCell ref="D101:E101"/>
    <mergeCell ref="F101:L101"/>
    <mergeCell ref="M101:Q101"/>
    <mergeCell ref="B102:C102"/>
    <mergeCell ref="D102:E102"/>
    <mergeCell ref="F102:L102"/>
    <mergeCell ref="M102:Q102"/>
    <mergeCell ref="B110:O110"/>
    <mergeCell ref="P110:Q110"/>
    <mergeCell ref="R110:S110"/>
    <mergeCell ref="B111:O111"/>
    <mergeCell ref="P111:Q111"/>
    <mergeCell ref="R111:S111"/>
    <mergeCell ref="B106:S106"/>
    <mergeCell ref="B107:O107"/>
    <mergeCell ref="P107:Q107"/>
    <mergeCell ref="R107:S107"/>
    <mergeCell ref="B108:S108"/>
    <mergeCell ref="B109:O109"/>
    <mergeCell ref="P109:Q109"/>
    <mergeCell ref="R109:S109"/>
    <mergeCell ref="B114:O114"/>
    <mergeCell ref="P114:Q114"/>
    <mergeCell ref="R114:S114"/>
    <mergeCell ref="B115:S115"/>
    <mergeCell ref="B116:O116"/>
    <mergeCell ref="P116:Q116"/>
    <mergeCell ref="R116:S116"/>
    <mergeCell ref="B112:O112"/>
    <mergeCell ref="P112:Q112"/>
    <mergeCell ref="R112:S112"/>
    <mergeCell ref="B113:O113"/>
    <mergeCell ref="P113:Q113"/>
    <mergeCell ref="R113:S113"/>
    <mergeCell ref="B119:O119"/>
    <mergeCell ref="P119:Q119"/>
    <mergeCell ref="R119:S119"/>
    <mergeCell ref="B120:O120"/>
    <mergeCell ref="P120:Q120"/>
    <mergeCell ref="R120:S120"/>
    <mergeCell ref="B117:O117"/>
    <mergeCell ref="P117:Q117"/>
    <mergeCell ref="R117:S117"/>
    <mergeCell ref="B118:O118"/>
    <mergeCell ref="P118:Q118"/>
    <mergeCell ref="R118:S118"/>
    <mergeCell ref="B123:O123"/>
    <mergeCell ref="P123:Q123"/>
    <mergeCell ref="R123:S123"/>
    <mergeCell ref="B124:O124"/>
    <mergeCell ref="P124:Q124"/>
    <mergeCell ref="R124:S124"/>
    <mergeCell ref="B121:O121"/>
    <mergeCell ref="P121:Q121"/>
    <mergeCell ref="R121:S121"/>
    <mergeCell ref="B122:O122"/>
    <mergeCell ref="P122:Q122"/>
    <mergeCell ref="R122:S122"/>
    <mergeCell ref="B131:S131"/>
    <mergeCell ref="B132:S132"/>
    <mergeCell ref="B127:O127"/>
    <mergeCell ref="P127:Q127"/>
    <mergeCell ref="R127:S127"/>
    <mergeCell ref="B128:S128"/>
    <mergeCell ref="B129:S129"/>
    <mergeCell ref="B130:S130"/>
    <mergeCell ref="B125:O125"/>
    <mergeCell ref="P125:Q125"/>
    <mergeCell ref="R125:S125"/>
    <mergeCell ref="B126:O126"/>
    <mergeCell ref="P126:Q126"/>
    <mergeCell ref="R126:S126"/>
  </mergeCells>
  <dataValidations count="3">
    <dataValidation allowBlank="1" showErrorMessage="1" prompt="Choose from drop-down list:_x000a_Ναι_x000a_Όχι_x000a_ΔΕ" sqref="Q40:Q49" xr:uid="{00000000-0002-0000-0200-000000000000}"/>
    <dataValidation allowBlank="1" showErrorMessage="1" prompt="Το ποσό εξυπηρέτησης δανεισμού δεν πρέπει να ξεπερνά το 80% του καθαρού διαθέσιμου εισοδήματος." sqref="B34:G34 B111:O111" xr:uid="{00000000-0002-0000-0200-000002000000}"/>
    <dataValidation allowBlank="1" showErrorMessage="1" prompt="Ανάλογα με την επιλογή που θα κάνετε στην 2η γραμμή,  δηλ. Δανειολήπτης ή Εγγυητής, εμφανίζεται η ανάλογη δήλωση._x000a_" sqref="B100:S100" xr:uid="{00000000-0002-0000-0200-000003000000}"/>
  </dataValidations>
  <printOptions horizontalCentered="1"/>
  <pageMargins left="0" right="0" top="0.15748031496062992" bottom="0.19685039370078741" header="0" footer="0.27559055118110237"/>
  <pageSetup paperSize="9" scale="36" orientation="landscape" r:id="rId1"/>
  <headerFooter scaleWithDoc="0" alignWithMargins="0">
    <oddFooter>&amp;L&amp;8PBC1356  12/2022&amp;R&amp;8&amp;P/&amp;N</oddFooter>
    <firstFooter>&amp;L&amp;"MRV Code39MA Free,Regular"&amp;28*PBC1356GR*&amp;"-,Regular"&amp;11  07/2015</firstFooter>
  </headerFooter>
  <rowBreaks count="3" manualBreakCount="3">
    <brk id="37" max="18" man="1"/>
    <brk id="67" max="16383" man="1"/>
    <brk id="105" max="16383" man="1"/>
  </rowBreaks>
  <ignoredErrors>
    <ignoredError sqref="G90" unlockedFormula="1"/>
    <ignoredError sqref="P112 R112" formula="1"/>
  </ignoredErrors>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4000000}">
          <x14:formula1>
            <xm:f>'Workings - GR'!$A$50:$A$51</xm:f>
          </x14:formula1>
          <xm:sqref>I5:J5</xm:sqref>
        </x14:dataValidation>
        <x14:dataValidation type="list" allowBlank="1" showInputMessage="1" showErrorMessage="1" xr:uid="{00000000-0002-0000-0200-000005000000}">
          <x14:formula1>
            <xm:f>'Workings - GR'!$A$67:$A$78</xm:f>
          </x14:formula1>
          <xm:sqref>Q91:S92 G40:H49 Q58:S64 Q71:S77 Q83:S84</xm:sqref>
        </x14:dataValidation>
        <x14:dataValidation type="list" allowBlank="1" showInputMessage="1" showErrorMessage="1" xr:uid="{00000000-0002-0000-0200-000008000000}">
          <x14:formula1>
            <xm:f>'Workings - GR'!$A$54:$A$65</xm:f>
          </x14:formula1>
          <xm:sqref>B40:D49</xm:sqref>
        </x14:dataValidation>
        <x14:dataValidation type="list" allowBlank="1" showInputMessage="1" showErrorMessage="1" xr:uid="{00000000-0002-0000-0200-000009000000}">
          <x14:formula1>
            <xm:f>'Workings - GR'!$A$96:$A$98</xm:f>
          </x14:formula1>
          <xm:sqref>E40:F49 E71:F77 E58:F64</xm:sqref>
        </x14:dataValidation>
        <x14:dataValidation type="list" allowBlank="1" showInputMessage="1" showErrorMessage="1" xr:uid="{8C2B75D6-F773-4DDA-9CB4-E4C6F2718770}">
          <x14:formula1>
            <xm:f>'Workings - GR'!$A$38:$A$39</xm:f>
          </x14:formula1>
          <xm:sqref>G82 R40:R49 P58:P64 R85:S86 R93:S94</xm:sqref>
        </x14:dataValidation>
        <x14:dataValidation type="list" allowBlank="1" showInputMessage="1" showErrorMessage="1" xr:uid="{3CB11C8F-C42E-4B52-B285-50DB17C3FCBD}">
          <x14:formula1>
            <xm:f>'Workings - GR'!$A$37:$A$39</xm:f>
          </x14:formula1>
          <xm:sqref>G90</xm:sqref>
        </x14:dataValidation>
        <x14:dataValidation type="list" allowBlank="1" showInputMessage="1" showErrorMessage="1" xr:uid="{7BC18F66-1B3A-4C51-9B48-AADF63C98993}">
          <x14:formula1>
            <xm:f>'Workings - GR'!$A$50:$A$52</xm:f>
          </x14:formula1>
          <xm:sqref>S5</xm:sqref>
        </x14:dataValidation>
        <x14:dataValidation type="list" allowBlank="1" showInputMessage="1" showErrorMessage="1" xr:uid="{E2036E07-9815-4441-8FC4-B1AE142B9D5B}">
          <x14:formula1>
            <xm:f>'Workings - GR'!$A$80:$A$83</xm:f>
          </x14:formula1>
          <xm:sqref>C19:F19</xm:sqref>
        </x14:dataValidation>
        <x14:dataValidation type="list" allowBlank="1" showInputMessage="1" showErrorMessage="1" xr:uid="{4BA6CB54-E1D1-42A9-A4D9-F3776E8F8367}">
          <x14:formula1>
            <xm:f>'Workings - GR'!$A$42:$A$45</xm:f>
          </x14:formula1>
          <xm:sqref>H19:J19</xm:sqref>
        </x14:dataValidation>
        <x14:dataValidation type="list" allowBlank="1" showInputMessage="1" showErrorMessage="1" xr:uid="{BF6356D4-318E-428B-A63A-7B483F83CBD5}">
          <x14:formula1>
            <xm:f>'Workings - GR'!$A$85:$A$89</xm:f>
          </x14:formula1>
          <xm:sqref>B71:D77</xm:sqref>
        </x14:dataValidation>
        <x14:dataValidation type="list" allowBlank="1" showInputMessage="1" showErrorMessage="1" xr:uid="{23C16920-DA5B-46BA-ADB5-9116EFE926E6}">
          <x14:formula1>
            <xm:f>'Workings - GR'!$A$47:$A$48</xm:f>
          </x14:formula1>
          <xm:sqref>L71:P77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33"/>
  <sheetViews>
    <sheetView tabSelected="1" zoomScale="55" zoomScaleNormal="55" zoomScaleSheetLayoutView="50" zoomScalePageLayoutView="40" workbookViewId="0">
      <selection activeCell="B100" sqref="B100:S100"/>
    </sheetView>
  </sheetViews>
  <sheetFormatPr defaultColWidth="9.140625" defaultRowHeight="23.25" x14ac:dyDescent="0.35"/>
  <cols>
    <col min="1" max="1" width="2.85546875" style="111" customWidth="1"/>
    <col min="2" max="2" width="40.28515625" style="111" customWidth="1"/>
    <col min="3" max="3" width="10.140625" style="111" customWidth="1"/>
    <col min="4" max="4" width="19.140625" style="111" bestFit="1" customWidth="1"/>
    <col min="5" max="5" width="5.85546875" style="111" customWidth="1"/>
    <col min="6" max="6" width="20.140625" style="111" customWidth="1"/>
    <col min="7" max="7" width="26.85546875" style="111" customWidth="1"/>
    <col min="8" max="8" width="13.7109375" style="111" customWidth="1"/>
    <col min="9" max="9" width="26.140625" style="111" customWidth="1"/>
    <col min="10" max="10" width="28.140625" style="111" customWidth="1"/>
    <col min="11" max="11" width="18" style="111" customWidth="1"/>
    <col min="12" max="12" width="9.140625" style="111"/>
    <col min="13" max="13" width="24.42578125" style="111" customWidth="1"/>
    <col min="14" max="14" width="4.5703125" style="111" customWidth="1"/>
    <col min="15" max="15" width="19.42578125" style="111" customWidth="1"/>
    <col min="16" max="16" width="26.7109375" style="111" customWidth="1"/>
    <col min="17" max="17" width="21.5703125" style="111" customWidth="1"/>
    <col min="18" max="18" width="28.5703125" style="111" customWidth="1"/>
    <col min="19" max="19" width="47.7109375" style="111" customWidth="1"/>
    <col min="20" max="20" width="19.42578125" style="110" hidden="1" customWidth="1"/>
    <col min="21" max="37" width="9.140625" style="110"/>
    <col min="38" max="68" width="9.140625" style="111"/>
    <col min="69" max="79" width="9.140625" style="111" customWidth="1"/>
    <col min="80" max="16384" width="9.140625" style="111"/>
  </cols>
  <sheetData>
    <row r="1" spans="2:37" ht="11.25" customHeight="1" thickBot="1" x14ac:dyDescent="0.4">
      <c r="B1" s="109"/>
      <c r="C1" s="109"/>
      <c r="D1" s="109"/>
      <c r="E1" s="109"/>
      <c r="F1" s="109"/>
      <c r="G1" s="109"/>
      <c r="H1" s="109"/>
      <c r="I1" s="109"/>
      <c r="J1" s="109"/>
      <c r="K1" s="109"/>
      <c r="L1" s="109"/>
      <c r="M1" s="109"/>
      <c r="N1" s="109"/>
      <c r="O1" s="109"/>
      <c r="P1" s="109"/>
      <c r="Q1" s="109"/>
      <c r="R1" s="109"/>
      <c r="S1" s="109"/>
    </row>
    <row r="2" spans="2:37" ht="77.25" customHeight="1" thickBot="1" x14ac:dyDescent="0.4">
      <c r="B2" s="475" t="s">
        <v>7</v>
      </c>
      <c r="C2" s="506"/>
      <c r="D2" s="506"/>
      <c r="E2" s="506"/>
      <c r="F2" s="506"/>
      <c r="G2" s="506"/>
      <c r="H2" s="506"/>
      <c r="I2" s="506"/>
      <c r="J2" s="506"/>
      <c r="K2" s="506"/>
      <c r="L2" s="506"/>
      <c r="M2" s="506"/>
      <c r="N2" s="506"/>
      <c r="O2" s="506"/>
      <c r="P2" s="506"/>
      <c r="Q2" s="506"/>
      <c r="R2" s="506"/>
      <c r="S2" s="507"/>
    </row>
    <row r="3" spans="2:37" ht="15.75" customHeight="1" thickBot="1" x14ac:dyDescent="0.4">
      <c r="B3" s="478"/>
      <c r="C3" s="478"/>
      <c r="D3" s="478"/>
      <c r="E3" s="478"/>
      <c r="F3" s="478"/>
      <c r="G3" s="478"/>
      <c r="H3" s="478"/>
      <c r="I3" s="478"/>
      <c r="J3" s="478"/>
      <c r="K3" s="478"/>
      <c r="L3" s="478"/>
      <c r="M3" s="478"/>
      <c r="N3" s="478"/>
      <c r="O3" s="478"/>
      <c r="P3" s="478"/>
      <c r="Q3" s="478"/>
      <c r="R3" s="478"/>
      <c r="S3" s="478"/>
      <c r="T3" s="111"/>
      <c r="U3" s="111"/>
      <c r="V3" s="111"/>
      <c r="W3" s="111"/>
      <c r="X3" s="111"/>
      <c r="Y3" s="111"/>
      <c r="Z3" s="111"/>
      <c r="AA3" s="111"/>
      <c r="AB3" s="111"/>
      <c r="AC3" s="111"/>
      <c r="AD3" s="111"/>
      <c r="AE3" s="111"/>
      <c r="AF3" s="111"/>
      <c r="AG3" s="111"/>
      <c r="AH3" s="111"/>
      <c r="AI3" s="111"/>
      <c r="AJ3" s="111"/>
      <c r="AK3" s="111"/>
    </row>
    <row r="4" spans="2:37" s="112" customFormat="1" ht="51.75" customHeight="1" x14ac:dyDescent="0.25">
      <c r="B4" s="508" t="s">
        <v>160</v>
      </c>
      <c r="C4" s="509"/>
      <c r="D4" s="509"/>
      <c r="E4" s="509"/>
      <c r="F4" s="509"/>
      <c r="G4" s="509"/>
      <c r="H4" s="509"/>
      <c r="I4" s="509"/>
      <c r="J4" s="510"/>
      <c r="K4" s="482" t="s">
        <v>140</v>
      </c>
      <c r="L4" s="483"/>
      <c r="M4" s="483"/>
      <c r="N4" s="483"/>
      <c r="O4" s="483"/>
      <c r="P4" s="483"/>
      <c r="Q4" s="483"/>
      <c r="R4" s="483"/>
      <c r="S4" s="484"/>
    </row>
    <row r="5" spans="2:37" s="113" customFormat="1" ht="33" customHeight="1" thickBot="1" x14ac:dyDescent="0.3">
      <c r="B5" s="485" t="s">
        <v>159</v>
      </c>
      <c r="C5" s="486"/>
      <c r="D5" s="486"/>
      <c r="E5" s="486"/>
      <c r="F5" s="486"/>
      <c r="G5" s="486"/>
      <c r="H5" s="486"/>
      <c r="I5" s="487"/>
      <c r="J5" s="488"/>
      <c r="K5" s="485" t="s">
        <v>159</v>
      </c>
      <c r="L5" s="486"/>
      <c r="M5" s="486"/>
      <c r="N5" s="486"/>
      <c r="O5" s="486"/>
      <c r="P5" s="486"/>
      <c r="Q5" s="486"/>
      <c r="R5" s="486"/>
      <c r="S5" s="147"/>
    </row>
    <row r="6" spans="2:37" s="113" customFormat="1" ht="33" customHeight="1" thickBot="1" x14ac:dyDescent="0.3">
      <c r="B6" s="458" t="s">
        <v>328</v>
      </c>
      <c r="C6" s="459"/>
      <c r="D6" s="459"/>
      <c r="E6" s="459"/>
      <c r="F6" s="459"/>
      <c r="G6" s="459"/>
      <c r="H6" s="459"/>
      <c r="I6" s="459"/>
      <c r="J6" s="460"/>
      <c r="K6" s="461"/>
      <c r="L6" s="462"/>
      <c r="M6" s="462"/>
      <c r="N6" s="462"/>
      <c r="O6" s="462"/>
      <c r="P6" s="462"/>
      <c r="Q6" s="462"/>
      <c r="R6" s="462"/>
      <c r="S6" s="463"/>
    </row>
    <row r="7" spans="2:37" s="115" customFormat="1" ht="33" customHeight="1" x14ac:dyDescent="0.25">
      <c r="B7" s="114" t="s">
        <v>141</v>
      </c>
      <c r="C7" s="440"/>
      <c r="D7" s="440"/>
      <c r="E7" s="440"/>
      <c r="F7" s="440"/>
      <c r="G7" s="449" t="s">
        <v>142</v>
      </c>
      <c r="H7" s="449"/>
      <c r="I7" s="440"/>
      <c r="J7" s="450"/>
      <c r="K7" s="451" t="s">
        <v>141</v>
      </c>
      <c r="L7" s="449"/>
      <c r="M7" s="449"/>
      <c r="N7" s="440"/>
      <c r="O7" s="440"/>
      <c r="P7" s="440"/>
      <c r="Q7" s="449" t="s">
        <v>142</v>
      </c>
      <c r="R7" s="449"/>
      <c r="S7" s="148"/>
    </row>
    <row r="8" spans="2:37" s="115" customFormat="1" ht="33" customHeight="1" x14ac:dyDescent="0.25">
      <c r="B8" s="116" t="s">
        <v>157</v>
      </c>
      <c r="C8" s="464"/>
      <c r="D8" s="464"/>
      <c r="E8" s="464"/>
      <c r="F8" s="464"/>
      <c r="G8" s="454" t="s">
        <v>158</v>
      </c>
      <c r="H8" s="454"/>
      <c r="I8" s="464"/>
      <c r="J8" s="465"/>
      <c r="K8" s="466" t="s">
        <v>157</v>
      </c>
      <c r="L8" s="454"/>
      <c r="M8" s="454"/>
      <c r="N8" s="464"/>
      <c r="O8" s="464"/>
      <c r="P8" s="464"/>
      <c r="Q8" s="454" t="s">
        <v>158</v>
      </c>
      <c r="R8" s="454"/>
      <c r="S8" s="149"/>
    </row>
    <row r="9" spans="2:37" s="115" customFormat="1" ht="33" customHeight="1" x14ac:dyDescent="0.25">
      <c r="B9" s="116" t="s">
        <v>143</v>
      </c>
      <c r="C9" s="467"/>
      <c r="D9" s="468"/>
      <c r="E9" s="468"/>
      <c r="F9" s="469"/>
      <c r="G9" s="470" t="s">
        <v>146</v>
      </c>
      <c r="H9" s="471"/>
      <c r="I9" s="472"/>
      <c r="J9" s="473"/>
      <c r="K9" s="466" t="s">
        <v>143</v>
      </c>
      <c r="L9" s="454"/>
      <c r="M9" s="454"/>
      <c r="N9" s="474"/>
      <c r="O9" s="474"/>
      <c r="P9" s="474"/>
      <c r="Q9" s="454" t="s">
        <v>146</v>
      </c>
      <c r="R9" s="454"/>
      <c r="S9" s="150"/>
    </row>
    <row r="10" spans="2:37" s="115" customFormat="1" ht="33" customHeight="1" x14ac:dyDescent="0.25">
      <c r="B10" s="116" t="s">
        <v>350</v>
      </c>
      <c r="C10" s="464"/>
      <c r="D10" s="464"/>
      <c r="E10" s="464"/>
      <c r="F10" s="464"/>
      <c r="G10" s="454" t="s">
        <v>149</v>
      </c>
      <c r="H10" s="454"/>
      <c r="I10" s="464"/>
      <c r="J10" s="465"/>
      <c r="K10" s="466" t="s">
        <v>350</v>
      </c>
      <c r="L10" s="454"/>
      <c r="M10" s="454"/>
      <c r="N10" s="464"/>
      <c r="O10" s="464"/>
      <c r="P10" s="464"/>
      <c r="Q10" s="454" t="s">
        <v>149</v>
      </c>
      <c r="R10" s="454"/>
      <c r="S10" s="149"/>
    </row>
    <row r="11" spans="2:37" s="115" customFormat="1" ht="33" customHeight="1" thickBot="1" x14ac:dyDescent="0.3">
      <c r="B11" s="117" t="s">
        <v>145</v>
      </c>
      <c r="C11" s="452"/>
      <c r="D11" s="453"/>
      <c r="E11" s="453"/>
      <c r="F11" s="453"/>
      <c r="G11" s="454" t="s">
        <v>176</v>
      </c>
      <c r="H11" s="454"/>
      <c r="I11" s="434"/>
      <c r="J11" s="455"/>
      <c r="K11" s="456" t="s">
        <v>145</v>
      </c>
      <c r="L11" s="457"/>
      <c r="M11" s="457"/>
      <c r="N11" s="452"/>
      <c r="O11" s="434"/>
      <c r="P11" s="434"/>
      <c r="Q11" s="434"/>
      <c r="R11" s="434"/>
      <c r="S11" s="455"/>
    </row>
    <row r="12" spans="2:37" s="113" customFormat="1" ht="33" customHeight="1" thickBot="1" x14ac:dyDescent="0.3">
      <c r="B12" s="458" t="s">
        <v>325</v>
      </c>
      <c r="C12" s="459"/>
      <c r="D12" s="459"/>
      <c r="E12" s="459"/>
      <c r="F12" s="459"/>
      <c r="G12" s="459"/>
      <c r="H12" s="459"/>
      <c r="I12" s="459"/>
      <c r="J12" s="460"/>
      <c r="K12" s="461"/>
      <c r="L12" s="462"/>
      <c r="M12" s="462"/>
      <c r="N12" s="462"/>
      <c r="O12" s="462"/>
      <c r="P12" s="462"/>
      <c r="Q12" s="462"/>
      <c r="R12" s="462"/>
      <c r="S12" s="463"/>
    </row>
    <row r="13" spans="2:37" s="115" customFormat="1" ht="33" customHeight="1" x14ac:dyDescent="0.25">
      <c r="B13" s="114" t="s">
        <v>348</v>
      </c>
      <c r="C13" s="440"/>
      <c r="D13" s="440"/>
      <c r="E13" s="440"/>
      <c r="F13" s="440"/>
      <c r="G13" s="449" t="s">
        <v>335</v>
      </c>
      <c r="H13" s="449"/>
      <c r="I13" s="440"/>
      <c r="J13" s="450"/>
      <c r="K13" s="451" t="s">
        <v>348</v>
      </c>
      <c r="L13" s="449"/>
      <c r="M13" s="449"/>
      <c r="N13" s="440"/>
      <c r="O13" s="440"/>
      <c r="P13" s="440"/>
      <c r="Q13" s="449" t="s">
        <v>335</v>
      </c>
      <c r="R13" s="449"/>
      <c r="S13" s="151"/>
    </row>
    <row r="14" spans="2:37" s="115" customFormat="1" ht="33" customHeight="1" thickBot="1" x14ac:dyDescent="0.3">
      <c r="B14" s="118" t="s">
        <v>147</v>
      </c>
      <c r="C14" s="443"/>
      <c r="D14" s="444"/>
      <c r="E14" s="444"/>
      <c r="F14" s="445"/>
      <c r="G14" s="446" t="s">
        <v>148</v>
      </c>
      <c r="H14" s="446"/>
      <c r="I14" s="443"/>
      <c r="J14" s="447"/>
      <c r="K14" s="448" t="s">
        <v>147</v>
      </c>
      <c r="L14" s="446"/>
      <c r="M14" s="446"/>
      <c r="N14" s="443"/>
      <c r="O14" s="444"/>
      <c r="P14" s="445"/>
      <c r="Q14" s="446" t="s">
        <v>148</v>
      </c>
      <c r="R14" s="446"/>
      <c r="S14" s="152"/>
    </row>
    <row r="15" spans="2:37" s="113" customFormat="1" ht="33" customHeight="1" thickBot="1" x14ac:dyDescent="0.3">
      <c r="B15" s="414" t="s">
        <v>326</v>
      </c>
      <c r="C15" s="415"/>
      <c r="D15" s="415"/>
      <c r="E15" s="415"/>
      <c r="F15" s="415"/>
      <c r="G15" s="415"/>
      <c r="H15" s="415"/>
      <c r="I15" s="415"/>
      <c r="J15" s="415"/>
      <c r="K15" s="415"/>
      <c r="L15" s="415"/>
      <c r="M15" s="415"/>
      <c r="N15" s="415"/>
      <c r="O15" s="415"/>
      <c r="P15" s="415"/>
      <c r="Q15" s="415"/>
      <c r="R15" s="415"/>
      <c r="S15" s="416"/>
    </row>
    <row r="16" spans="2:37" s="113" customFormat="1" ht="33" customHeight="1" x14ac:dyDescent="0.25">
      <c r="B16" s="119" t="s">
        <v>139</v>
      </c>
      <c r="C16" s="438"/>
      <c r="D16" s="438"/>
      <c r="E16" s="438"/>
      <c r="F16" s="438"/>
      <c r="G16" s="438"/>
      <c r="H16" s="439" t="s">
        <v>152</v>
      </c>
      <c r="I16" s="439"/>
      <c r="J16" s="440"/>
      <c r="K16" s="440"/>
      <c r="L16" s="440"/>
      <c r="M16" s="440"/>
      <c r="N16" s="439" t="s">
        <v>153</v>
      </c>
      <c r="O16" s="439"/>
      <c r="P16" s="439"/>
      <c r="Q16" s="441"/>
      <c r="R16" s="441"/>
      <c r="S16" s="442"/>
    </row>
    <row r="17" spans="2:37" s="113" customFormat="1" ht="33" customHeight="1" thickBot="1" x14ac:dyDescent="0.3">
      <c r="B17" s="120" t="s">
        <v>154</v>
      </c>
      <c r="C17" s="424"/>
      <c r="D17" s="425"/>
      <c r="E17" s="425"/>
      <c r="F17" s="426" t="s">
        <v>155</v>
      </c>
      <c r="G17" s="427"/>
      <c r="H17" s="428"/>
      <c r="I17" s="429"/>
      <c r="J17" s="430" t="s">
        <v>156</v>
      </c>
      <c r="K17" s="431"/>
      <c r="L17" s="432"/>
      <c r="M17" s="433"/>
      <c r="N17" s="434"/>
      <c r="O17" s="435"/>
      <c r="P17" s="436" t="s">
        <v>175</v>
      </c>
      <c r="Q17" s="437"/>
      <c r="R17" s="412"/>
      <c r="S17" s="413"/>
    </row>
    <row r="18" spans="2:37" s="113" customFormat="1" ht="33" customHeight="1" thickBot="1" x14ac:dyDescent="0.3">
      <c r="B18" s="414" t="s">
        <v>327</v>
      </c>
      <c r="C18" s="415"/>
      <c r="D18" s="415"/>
      <c r="E18" s="415"/>
      <c r="F18" s="415"/>
      <c r="G18" s="415"/>
      <c r="H18" s="415"/>
      <c r="I18" s="415"/>
      <c r="J18" s="415"/>
      <c r="K18" s="415"/>
      <c r="L18" s="415"/>
      <c r="M18" s="415"/>
      <c r="N18" s="415"/>
      <c r="O18" s="415"/>
      <c r="P18" s="415"/>
      <c r="Q18" s="415"/>
      <c r="R18" s="415"/>
      <c r="S18" s="416"/>
    </row>
    <row r="19" spans="2:37" s="113" customFormat="1" ht="50.25" customHeight="1" thickBot="1" x14ac:dyDescent="0.3">
      <c r="B19" s="121" t="s">
        <v>144</v>
      </c>
      <c r="C19" s="417"/>
      <c r="D19" s="418"/>
      <c r="E19" s="418"/>
      <c r="F19" s="419"/>
      <c r="G19" s="122" t="s">
        <v>177</v>
      </c>
      <c r="H19" s="417"/>
      <c r="I19" s="418"/>
      <c r="J19" s="419"/>
      <c r="K19" s="420" t="s">
        <v>150</v>
      </c>
      <c r="L19" s="420"/>
      <c r="M19" s="420"/>
      <c r="N19" s="421"/>
      <c r="O19" s="422"/>
      <c r="P19" s="423"/>
      <c r="Q19" s="420" t="s">
        <v>151</v>
      </c>
      <c r="R19" s="420"/>
      <c r="S19" s="84"/>
    </row>
    <row r="20" spans="2:37" ht="21" customHeight="1" thickBot="1" x14ac:dyDescent="0.4">
      <c r="B20" s="283"/>
      <c r="C20" s="283"/>
      <c r="D20" s="283"/>
      <c r="E20" s="283"/>
      <c r="F20" s="283"/>
      <c r="G20" s="283"/>
      <c r="H20" s="283"/>
      <c r="I20" s="283"/>
      <c r="J20" s="283"/>
      <c r="K20" s="283"/>
      <c r="L20" s="283"/>
      <c r="M20" s="283"/>
      <c r="N20" s="283"/>
      <c r="O20" s="283"/>
      <c r="P20" s="283"/>
      <c r="Q20" s="283"/>
      <c r="R20" s="283"/>
      <c r="S20" s="283"/>
      <c r="T20" s="111"/>
      <c r="U20" s="111"/>
      <c r="V20" s="111"/>
      <c r="W20" s="111"/>
      <c r="X20" s="111"/>
      <c r="Y20" s="111"/>
      <c r="Z20" s="111"/>
      <c r="AA20" s="111"/>
      <c r="AB20" s="111"/>
      <c r="AC20" s="111"/>
      <c r="AD20" s="111"/>
      <c r="AE20" s="111"/>
      <c r="AF20" s="111"/>
      <c r="AG20" s="111"/>
      <c r="AH20" s="111"/>
      <c r="AI20" s="111"/>
      <c r="AJ20" s="111"/>
      <c r="AK20" s="111"/>
    </row>
    <row r="21" spans="2:37" s="113" customFormat="1" ht="51" customHeight="1" thickBot="1" x14ac:dyDescent="0.3">
      <c r="B21" s="401" t="s">
        <v>161</v>
      </c>
      <c r="C21" s="402"/>
      <c r="D21" s="402"/>
      <c r="E21" s="402"/>
      <c r="F21" s="402"/>
      <c r="G21" s="402"/>
      <c r="H21" s="402"/>
      <c r="I21" s="402"/>
      <c r="J21" s="402"/>
      <c r="K21" s="402"/>
      <c r="L21" s="402"/>
      <c r="M21" s="402"/>
      <c r="N21" s="402"/>
      <c r="O21" s="402"/>
      <c r="P21" s="402"/>
      <c r="Q21" s="402"/>
      <c r="R21" s="403"/>
      <c r="S21" s="404"/>
    </row>
    <row r="22" spans="2:37" ht="51" customHeight="1" thickBot="1" x14ac:dyDescent="0.4">
      <c r="B22" s="405" t="s">
        <v>14</v>
      </c>
      <c r="C22" s="406"/>
      <c r="D22" s="406"/>
      <c r="E22" s="406"/>
      <c r="F22" s="407" t="str">
        <f>'Workings - EN'!A96</f>
        <v xml:space="preserve"> </v>
      </c>
      <c r="G22" s="407"/>
      <c r="H22" s="407" t="str">
        <f>'Workings - EN'!A97</f>
        <v xml:space="preserve"> </v>
      </c>
      <c r="I22" s="408"/>
      <c r="J22" s="405" t="s">
        <v>15</v>
      </c>
      <c r="K22" s="406"/>
      <c r="L22" s="406"/>
      <c r="M22" s="406"/>
      <c r="N22" s="406"/>
      <c r="O22" s="406"/>
      <c r="P22" s="409"/>
      <c r="Q22" s="410" t="s">
        <v>16</v>
      </c>
      <c r="R22" s="411"/>
      <c r="S22" s="136" t="s">
        <v>17</v>
      </c>
    </row>
    <row r="23" spans="2:37" s="113" customFormat="1" ht="77.25" customHeight="1" x14ac:dyDescent="0.25">
      <c r="B23" s="393" t="s">
        <v>379</v>
      </c>
      <c r="C23" s="394"/>
      <c r="D23" s="394"/>
      <c r="E23" s="394"/>
      <c r="F23" s="366"/>
      <c r="G23" s="366"/>
      <c r="H23" s="395"/>
      <c r="I23" s="396"/>
      <c r="J23" s="397" t="s">
        <v>134</v>
      </c>
      <c r="K23" s="398"/>
      <c r="L23" s="398"/>
      <c r="M23" s="398"/>
      <c r="N23" s="398"/>
      <c r="O23" s="398"/>
      <c r="P23" s="399"/>
      <c r="Q23" s="366"/>
      <c r="R23" s="366"/>
      <c r="S23" s="85"/>
      <c r="T23" s="123"/>
      <c r="U23" s="123"/>
      <c r="V23" s="123"/>
      <c r="W23" s="123"/>
      <c r="X23" s="123"/>
      <c r="Y23" s="123"/>
      <c r="Z23" s="123"/>
      <c r="AA23" s="123"/>
      <c r="AB23" s="123"/>
      <c r="AC23" s="123"/>
      <c r="AD23" s="123"/>
      <c r="AE23" s="123"/>
      <c r="AF23" s="123"/>
      <c r="AG23" s="123"/>
      <c r="AH23" s="123"/>
      <c r="AI23" s="123"/>
      <c r="AJ23" s="123"/>
      <c r="AK23" s="123"/>
    </row>
    <row r="24" spans="2:37" s="113" customFormat="1" ht="108" customHeight="1" x14ac:dyDescent="0.25">
      <c r="B24" s="382" t="s">
        <v>380</v>
      </c>
      <c r="C24" s="383"/>
      <c r="D24" s="383"/>
      <c r="E24" s="383"/>
      <c r="F24" s="366"/>
      <c r="G24" s="366"/>
      <c r="H24" s="367"/>
      <c r="I24" s="368"/>
      <c r="J24" s="382" t="s">
        <v>381</v>
      </c>
      <c r="K24" s="383"/>
      <c r="L24" s="383"/>
      <c r="M24" s="383"/>
      <c r="N24" s="383"/>
      <c r="O24" s="383"/>
      <c r="P24" s="400"/>
      <c r="Q24" s="372"/>
      <c r="R24" s="372"/>
      <c r="S24" s="86"/>
      <c r="T24" s="123"/>
      <c r="U24" s="123"/>
      <c r="V24" s="123"/>
      <c r="W24" s="123"/>
      <c r="X24" s="123"/>
      <c r="Y24" s="123"/>
      <c r="Z24" s="123"/>
      <c r="AA24" s="123"/>
      <c r="AB24" s="123"/>
      <c r="AC24" s="123"/>
      <c r="AD24" s="123"/>
      <c r="AE24" s="123"/>
      <c r="AF24" s="123"/>
      <c r="AG24" s="123"/>
      <c r="AH24" s="123"/>
      <c r="AI24" s="123"/>
      <c r="AJ24" s="123"/>
      <c r="AK24" s="123"/>
    </row>
    <row r="25" spans="2:37" s="113" customFormat="1" ht="58.5" customHeight="1" x14ac:dyDescent="0.25">
      <c r="B25" s="382" t="s">
        <v>18</v>
      </c>
      <c r="C25" s="383"/>
      <c r="D25" s="383"/>
      <c r="E25" s="383"/>
      <c r="F25" s="366"/>
      <c r="G25" s="366"/>
      <c r="H25" s="367"/>
      <c r="I25" s="368"/>
      <c r="J25" s="387" t="s">
        <v>382</v>
      </c>
      <c r="K25" s="388"/>
      <c r="L25" s="388"/>
      <c r="M25" s="388"/>
      <c r="N25" s="388"/>
      <c r="O25" s="388"/>
      <c r="P25" s="389"/>
      <c r="Q25" s="372"/>
      <c r="R25" s="372"/>
      <c r="S25" s="86"/>
      <c r="T25" s="123"/>
      <c r="U25" s="123"/>
      <c r="V25" s="123"/>
      <c r="W25" s="123"/>
      <c r="X25" s="123"/>
      <c r="Y25" s="123"/>
      <c r="Z25" s="123"/>
      <c r="AA25" s="123"/>
      <c r="AB25" s="123"/>
      <c r="AC25" s="123"/>
      <c r="AD25" s="123"/>
      <c r="AE25" s="123"/>
      <c r="AF25" s="123"/>
      <c r="AG25" s="123"/>
      <c r="AH25" s="123"/>
      <c r="AI25" s="123"/>
      <c r="AJ25" s="123"/>
      <c r="AK25" s="123"/>
    </row>
    <row r="26" spans="2:37" s="113" customFormat="1" ht="37.5" customHeight="1" x14ac:dyDescent="0.25">
      <c r="B26" s="382" t="s">
        <v>19</v>
      </c>
      <c r="C26" s="383"/>
      <c r="D26" s="383"/>
      <c r="E26" s="383"/>
      <c r="F26" s="366"/>
      <c r="G26" s="366"/>
      <c r="H26" s="367"/>
      <c r="I26" s="368"/>
      <c r="J26" s="390" t="s">
        <v>135</v>
      </c>
      <c r="K26" s="391"/>
      <c r="L26" s="391"/>
      <c r="M26" s="391"/>
      <c r="N26" s="391"/>
      <c r="O26" s="391"/>
      <c r="P26" s="392"/>
      <c r="Q26" s="372"/>
      <c r="R26" s="372"/>
      <c r="S26" s="86"/>
      <c r="T26" s="123"/>
      <c r="U26" s="123"/>
      <c r="V26" s="123"/>
      <c r="W26" s="123"/>
      <c r="X26" s="123"/>
      <c r="Y26" s="123"/>
      <c r="Z26" s="123"/>
      <c r="AA26" s="123"/>
      <c r="AB26" s="123"/>
      <c r="AC26" s="123"/>
      <c r="AD26" s="123"/>
      <c r="AE26" s="123"/>
      <c r="AF26" s="123"/>
      <c r="AG26" s="123"/>
      <c r="AH26" s="123"/>
      <c r="AI26" s="123"/>
      <c r="AJ26" s="123"/>
      <c r="AK26" s="123"/>
    </row>
    <row r="27" spans="2:37" s="113" customFormat="1" ht="56.25" customHeight="1" x14ac:dyDescent="0.25">
      <c r="B27" s="382" t="s">
        <v>383</v>
      </c>
      <c r="C27" s="383"/>
      <c r="D27" s="383"/>
      <c r="E27" s="383"/>
      <c r="F27" s="366"/>
      <c r="G27" s="366"/>
      <c r="H27" s="367"/>
      <c r="I27" s="368"/>
      <c r="J27" s="384" t="s">
        <v>384</v>
      </c>
      <c r="K27" s="385"/>
      <c r="L27" s="385"/>
      <c r="M27" s="385"/>
      <c r="N27" s="385"/>
      <c r="O27" s="385"/>
      <c r="P27" s="386"/>
      <c r="Q27" s="372"/>
      <c r="R27" s="372"/>
      <c r="S27" s="86"/>
      <c r="T27" s="123"/>
      <c r="U27" s="123"/>
      <c r="V27" s="123"/>
      <c r="W27" s="123"/>
      <c r="X27" s="123"/>
      <c r="Y27" s="123"/>
      <c r="Z27" s="123"/>
      <c r="AA27" s="123"/>
      <c r="AB27" s="123"/>
      <c r="AC27" s="123"/>
      <c r="AD27" s="123"/>
      <c r="AE27" s="123"/>
      <c r="AF27" s="123"/>
      <c r="AG27" s="123"/>
      <c r="AH27" s="123"/>
      <c r="AI27" s="123"/>
      <c r="AJ27" s="123"/>
      <c r="AK27" s="123"/>
    </row>
    <row r="28" spans="2:37" s="113" customFormat="1" ht="56.25" customHeight="1" x14ac:dyDescent="0.25">
      <c r="B28" s="382" t="s">
        <v>20</v>
      </c>
      <c r="C28" s="383"/>
      <c r="D28" s="383"/>
      <c r="E28" s="383"/>
      <c r="F28" s="366"/>
      <c r="G28" s="366"/>
      <c r="H28" s="367"/>
      <c r="I28" s="368"/>
      <c r="J28" s="384" t="s">
        <v>385</v>
      </c>
      <c r="K28" s="385"/>
      <c r="L28" s="385"/>
      <c r="M28" s="385"/>
      <c r="N28" s="385"/>
      <c r="O28" s="385"/>
      <c r="P28" s="386"/>
      <c r="Q28" s="372"/>
      <c r="R28" s="372"/>
      <c r="S28" s="86"/>
      <c r="T28" s="123"/>
      <c r="U28" s="123"/>
      <c r="V28" s="123"/>
      <c r="W28" s="123"/>
      <c r="X28" s="123"/>
      <c r="Y28" s="123"/>
      <c r="Z28" s="123"/>
      <c r="AA28" s="123"/>
      <c r="AB28" s="123"/>
      <c r="AC28" s="123"/>
      <c r="AD28" s="123"/>
      <c r="AE28" s="123"/>
      <c r="AF28" s="123"/>
      <c r="AG28" s="123"/>
      <c r="AH28" s="123"/>
      <c r="AI28" s="123"/>
      <c r="AJ28" s="123"/>
      <c r="AK28" s="123"/>
    </row>
    <row r="29" spans="2:37" s="113" customFormat="1" ht="82.5" customHeight="1" x14ac:dyDescent="0.25">
      <c r="B29" s="382" t="s">
        <v>386</v>
      </c>
      <c r="C29" s="383"/>
      <c r="D29" s="383"/>
      <c r="E29" s="383"/>
      <c r="F29" s="366"/>
      <c r="G29" s="366"/>
      <c r="H29" s="367"/>
      <c r="I29" s="368"/>
      <c r="J29" s="384" t="s">
        <v>387</v>
      </c>
      <c r="K29" s="385"/>
      <c r="L29" s="385"/>
      <c r="M29" s="385"/>
      <c r="N29" s="385"/>
      <c r="O29" s="385"/>
      <c r="P29" s="386"/>
      <c r="Q29" s="372"/>
      <c r="R29" s="372"/>
      <c r="S29" s="86"/>
      <c r="T29" s="123"/>
      <c r="U29" s="123"/>
      <c r="V29" s="123"/>
      <c r="W29" s="123"/>
      <c r="X29" s="123"/>
      <c r="Y29" s="123"/>
      <c r="Z29" s="123"/>
      <c r="AA29" s="123"/>
      <c r="AB29" s="123"/>
      <c r="AC29" s="123"/>
      <c r="AD29" s="123"/>
      <c r="AE29" s="123"/>
      <c r="AF29" s="123"/>
      <c r="AG29" s="123"/>
      <c r="AH29" s="123"/>
      <c r="AI29" s="123"/>
      <c r="AJ29" s="123"/>
      <c r="AK29" s="123"/>
    </row>
    <row r="30" spans="2:37" s="113" customFormat="1" ht="29.25" customHeight="1" x14ac:dyDescent="0.25">
      <c r="B30" s="382" t="s">
        <v>355</v>
      </c>
      <c r="C30" s="383"/>
      <c r="D30" s="383"/>
      <c r="E30" s="383"/>
      <c r="F30" s="366"/>
      <c r="G30" s="366"/>
      <c r="H30" s="367"/>
      <c r="I30" s="368"/>
      <c r="J30" s="384" t="s">
        <v>388</v>
      </c>
      <c r="K30" s="385"/>
      <c r="L30" s="385"/>
      <c r="M30" s="385"/>
      <c r="N30" s="385"/>
      <c r="O30" s="385"/>
      <c r="P30" s="386"/>
      <c r="Q30" s="372"/>
      <c r="R30" s="372"/>
      <c r="S30" s="86"/>
      <c r="T30" s="123"/>
      <c r="U30" s="123"/>
      <c r="V30" s="123"/>
      <c r="W30" s="123"/>
      <c r="X30" s="123"/>
      <c r="Y30" s="123"/>
      <c r="Z30" s="123"/>
      <c r="AA30" s="123"/>
      <c r="AB30" s="123"/>
      <c r="AC30" s="123"/>
      <c r="AD30" s="123"/>
      <c r="AE30" s="123"/>
      <c r="AF30" s="123"/>
      <c r="AG30" s="123"/>
      <c r="AH30" s="123"/>
      <c r="AI30" s="123"/>
      <c r="AJ30" s="123"/>
      <c r="AK30" s="123"/>
    </row>
    <row r="31" spans="2:37" s="113" customFormat="1" ht="39" customHeight="1" x14ac:dyDescent="0.25">
      <c r="B31" s="364"/>
      <c r="C31" s="365"/>
      <c r="D31" s="365"/>
      <c r="E31" s="365"/>
      <c r="F31" s="366"/>
      <c r="G31" s="366"/>
      <c r="H31" s="367"/>
      <c r="I31" s="368"/>
      <c r="J31" s="369" t="s">
        <v>389</v>
      </c>
      <c r="K31" s="370"/>
      <c r="L31" s="370"/>
      <c r="M31" s="370"/>
      <c r="N31" s="370"/>
      <c r="O31" s="370"/>
      <c r="P31" s="371"/>
      <c r="Q31" s="372"/>
      <c r="R31" s="372"/>
      <c r="S31" s="86"/>
      <c r="T31" s="123"/>
      <c r="U31" s="123"/>
      <c r="V31" s="123"/>
      <c r="W31" s="123"/>
      <c r="X31" s="123"/>
      <c r="Y31" s="123"/>
      <c r="Z31" s="123"/>
      <c r="AA31" s="123"/>
      <c r="AB31" s="123"/>
      <c r="AC31" s="123"/>
      <c r="AD31" s="123"/>
      <c r="AE31" s="123"/>
      <c r="AF31" s="123"/>
      <c r="AG31" s="123"/>
      <c r="AH31" s="123"/>
      <c r="AI31" s="123"/>
      <c r="AJ31" s="123"/>
      <c r="AK31" s="123"/>
    </row>
    <row r="32" spans="2:37" s="113" customFormat="1" ht="30" customHeight="1" thickBot="1" x14ac:dyDescent="0.3">
      <c r="B32" s="373"/>
      <c r="C32" s="374"/>
      <c r="D32" s="374"/>
      <c r="E32" s="374"/>
      <c r="F32" s="366"/>
      <c r="G32" s="366"/>
      <c r="H32" s="375"/>
      <c r="I32" s="376"/>
      <c r="J32" s="377" t="s">
        <v>390</v>
      </c>
      <c r="K32" s="378"/>
      <c r="L32" s="378"/>
      <c r="M32" s="378"/>
      <c r="N32" s="378"/>
      <c r="O32" s="378"/>
      <c r="P32" s="379"/>
      <c r="Q32" s="380"/>
      <c r="R32" s="381"/>
      <c r="S32" s="87"/>
      <c r="T32" s="123"/>
      <c r="U32" s="123"/>
      <c r="V32" s="123"/>
      <c r="W32" s="123"/>
      <c r="X32" s="123"/>
      <c r="Y32" s="123"/>
      <c r="Z32" s="123"/>
      <c r="AA32" s="123"/>
      <c r="AB32" s="123"/>
      <c r="AC32" s="123"/>
      <c r="AD32" s="123"/>
      <c r="AE32" s="123"/>
      <c r="AF32" s="123"/>
      <c r="AG32" s="123"/>
      <c r="AH32" s="123"/>
      <c r="AI32" s="123"/>
      <c r="AJ32" s="123"/>
      <c r="AK32" s="123"/>
    </row>
    <row r="33" spans="2:37" ht="30" customHeight="1" thickBot="1" x14ac:dyDescent="0.4">
      <c r="B33" s="353" t="s">
        <v>21</v>
      </c>
      <c r="C33" s="354"/>
      <c r="D33" s="354"/>
      <c r="E33" s="354"/>
      <c r="F33" s="355">
        <f>SUM(F24:G32)</f>
        <v>0</v>
      </c>
      <c r="G33" s="356"/>
      <c r="H33" s="355">
        <f>SUM(H24:I32)</f>
        <v>0</v>
      </c>
      <c r="I33" s="356"/>
      <c r="J33" s="357" t="s">
        <v>25</v>
      </c>
      <c r="K33" s="354"/>
      <c r="L33" s="354"/>
      <c r="M33" s="354"/>
      <c r="N33" s="354"/>
      <c r="O33" s="354"/>
      <c r="P33" s="354"/>
      <c r="Q33" s="355">
        <f>SUM(Q23:Q32)</f>
        <v>0</v>
      </c>
      <c r="R33" s="356"/>
      <c r="S33" s="137">
        <f>SUM(S23:S32)</f>
        <v>0</v>
      </c>
    </row>
    <row r="34" spans="2:37" ht="53.25" customHeight="1" x14ac:dyDescent="0.35">
      <c r="B34" s="358" t="s">
        <v>22</v>
      </c>
      <c r="C34" s="359"/>
      <c r="D34" s="359"/>
      <c r="E34" s="359"/>
      <c r="F34" s="359"/>
      <c r="G34" s="360"/>
      <c r="H34" s="361">
        <f>F33+H33-Q33</f>
        <v>0</v>
      </c>
      <c r="I34" s="361"/>
      <c r="J34" s="362" t="s">
        <v>26</v>
      </c>
      <c r="K34" s="359"/>
      <c r="L34" s="359"/>
      <c r="M34" s="359"/>
      <c r="N34" s="359"/>
      <c r="O34" s="359"/>
      <c r="P34" s="359"/>
      <c r="Q34" s="359"/>
      <c r="R34" s="363"/>
      <c r="S34" s="138">
        <f>F33+H33-Q33+S33</f>
        <v>0</v>
      </c>
    </row>
    <row r="35" spans="2:37" ht="56.25" customHeight="1" thickBot="1" x14ac:dyDescent="0.4">
      <c r="B35" s="341" t="s">
        <v>23</v>
      </c>
      <c r="C35" s="342"/>
      <c r="D35" s="342"/>
      <c r="E35" s="343"/>
      <c r="F35" s="344"/>
      <c r="G35" s="345"/>
      <c r="H35" s="345"/>
      <c r="I35" s="346" t="s">
        <v>24</v>
      </c>
      <c r="J35" s="347"/>
      <c r="K35" s="348"/>
      <c r="L35" s="344"/>
      <c r="M35" s="349"/>
      <c r="N35" s="349"/>
      <c r="O35" s="349"/>
      <c r="P35" s="349"/>
      <c r="Q35" s="349"/>
      <c r="R35" s="349"/>
      <c r="S35" s="350"/>
    </row>
    <row r="36" spans="2:37" ht="50.25" customHeight="1" x14ac:dyDescent="0.35">
      <c r="B36" s="351" t="s">
        <v>391</v>
      </c>
      <c r="C36" s="295"/>
      <c r="D36" s="295"/>
      <c r="E36" s="295"/>
      <c r="F36" s="295"/>
      <c r="G36" s="295"/>
      <c r="H36" s="295"/>
      <c r="I36" s="295"/>
      <c r="J36" s="295"/>
      <c r="K36" s="295"/>
      <c r="L36" s="295"/>
      <c r="M36" s="295"/>
      <c r="N36" s="295"/>
      <c r="O36" s="295"/>
      <c r="P36" s="295"/>
      <c r="Q36" s="295"/>
      <c r="R36" s="295"/>
      <c r="S36" s="295"/>
      <c r="T36" s="111"/>
      <c r="U36" s="111"/>
      <c r="V36" s="111"/>
      <c r="W36" s="111"/>
      <c r="X36" s="111"/>
      <c r="Y36" s="111"/>
      <c r="Z36" s="111"/>
      <c r="AA36" s="111"/>
      <c r="AB36" s="111"/>
      <c r="AC36" s="111"/>
      <c r="AD36" s="111"/>
      <c r="AE36" s="111"/>
      <c r="AF36" s="111"/>
      <c r="AG36" s="111"/>
      <c r="AH36" s="111"/>
      <c r="AI36" s="111"/>
      <c r="AJ36" s="111"/>
      <c r="AK36" s="111"/>
    </row>
    <row r="37" spans="2:37" ht="24" thickBot="1" x14ac:dyDescent="0.4">
      <c r="B37" s="352"/>
      <c r="C37" s="352"/>
      <c r="D37" s="352"/>
      <c r="E37" s="352"/>
      <c r="F37" s="352"/>
      <c r="G37" s="352"/>
      <c r="H37" s="352"/>
      <c r="I37" s="352"/>
      <c r="J37" s="352"/>
      <c r="K37" s="352"/>
      <c r="L37" s="352"/>
      <c r="M37" s="352"/>
      <c r="N37" s="352"/>
      <c r="O37" s="352"/>
      <c r="P37" s="352"/>
      <c r="Q37" s="352"/>
      <c r="R37" s="352"/>
      <c r="S37" s="352"/>
      <c r="T37" s="111"/>
      <c r="U37" s="111"/>
      <c r="V37" s="111"/>
      <c r="W37" s="111"/>
      <c r="X37" s="111"/>
      <c r="Y37" s="111"/>
      <c r="Z37" s="111"/>
      <c r="AA37" s="111"/>
      <c r="AB37" s="111"/>
      <c r="AC37" s="111"/>
      <c r="AD37" s="111"/>
      <c r="AE37" s="111"/>
      <c r="AF37" s="111"/>
      <c r="AG37" s="111"/>
      <c r="AH37" s="111"/>
      <c r="AI37" s="111"/>
      <c r="AJ37" s="111"/>
      <c r="AK37" s="111"/>
    </row>
    <row r="38" spans="2:37" ht="32.25" customHeight="1" thickBot="1" x14ac:dyDescent="0.4">
      <c r="B38" s="337" t="s">
        <v>27</v>
      </c>
      <c r="C38" s="338"/>
      <c r="D38" s="338"/>
      <c r="E38" s="338"/>
      <c r="F38" s="338"/>
      <c r="G38" s="338"/>
      <c r="H38" s="338"/>
      <c r="I38" s="338"/>
      <c r="J38" s="338"/>
      <c r="K38" s="338"/>
      <c r="L38" s="338"/>
      <c r="M38" s="338"/>
      <c r="N38" s="338"/>
      <c r="O38" s="338"/>
      <c r="P38" s="338"/>
      <c r="Q38" s="338"/>
      <c r="R38" s="338"/>
      <c r="S38" s="339"/>
    </row>
    <row r="39" spans="2:37" s="113" customFormat="1" ht="96" customHeight="1" x14ac:dyDescent="0.25">
      <c r="B39" s="340" t="s">
        <v>28</v>
      </c>
      <c r="C39" s="301"/>
      <c r="D39" s="301"/>
      <c r="E39" s="301" t="s">
        <v>8</v>
      </c>
      <c r="F39" s="301"/>
      <c r="G39" s="301" t="s">
        <v>30</v>
      </c>
      <c r="H39" s="301"/>
      <c r="I39" s="124" t="s">
        <v>36</v>
      </c>
      <c r="J39" s="124" t="s">
        <v>31</v>
      </c>
      <c r="K39" s="301" t="s">
        <v>124</v>
      </c>
      <c r="L39" s="301"/>
      <c r="M39" s="301" t="s">
        <v>32</v>
      </c>
      <c r="N39" s="301"/>
      <c r="O39" s="124" t="s">
        <v>97</v>
      </c>
      <c r="P39" s="124" t="s">
        <v>137</v>
      </c>
      <c r="Q39" s="124" t="s">
        <v>33</v>
      </c>
      <c r="R39" s="124" t="s">
        <v>34</v>
      </c>
      <c r="S39" s="125" t="s">
        <v>136</v>
      </c>
    </row>
    <row r="40" spans="2:37" ht="50.25" customHeight="1" x14ac:dyDescent="0.35">
      <c r="B40" s="502"/>
      <c r="C40" s="503"/>
      <c r="D40" s="503"/>
      <c r="E40" s="311"/>
      <c r="F40" s="312"/>
      <c r="G40" s="311"/>
      <c r="H40" s="312"/>
      <c r="I40" s="104"/>
      <c r="J40" s="104"/>
      <c r="K40" s="504"/>
      <c r="L40" s="505"/>
      <c r="M40" s="504"/>
      <c r="N40" s="505"/>
      <c r="O40" s="105"/>
      <c r="P40" s="105"/>
      <c r="Q40" s="153" t="str">
        <f>IF(P40="","",(P40-'Workings - EN'!A$28)/30)</f>
        <v/>
      </c>
      <c r="R40" s="106"/>
      <c r="S40" s="107"/>
      <c r="T40" s="139" t="e">
        <f>VLOOKUP(B40,'Workings - EN'!$A$54:$C$65,3,FALSE)</f>
        <v>#N/A</v>
      </c>
    </row>
    <row r="41" spans="2:37" ht="50.25" customHeight="1" x14ac:dyDescent="0.35">
      <c r="B41" s="502"/>
      <c r="C41" s="503"/>
      <c r="D41" s="503"/>
      <c r="E41" s="311"/>
      <c r="F41" s="312"/>
      <c r="G41" s="311"/>
      <c r="H41" s="312"/>
      <c r="I41" s="104"/>
      <c r="J41" s="104"/>
      <c r="K41" s="504"/>
      <c r="L41" s="505"/>
      <c r="M41" s="504"/>
      <c r="N41" s="505"/>
      <c r="O41" s="105"/>
      <c r="P41" s="105"/>
      <c r="Q41" s="153" t="str">
        <f>IF(P41="","",(P41-'Workings - EN'!A$28)/30)</f>
        <v/>
      </c>
      <c r="R41" s="106"/>
      <c r="S41" s="107"/>
      <c r="T41" s="139" t="e">
        <f>VLOOKUP(B41,'Workings - EN'!$A$54:$C$65,3,FALSE)</f>
        <v>#N/A</v>
      </c>
    </row>
    <row r="42" spans="2:37" ht="50.25" customHeight="1" x14ac:dyDescent="0.35">
      <c r="B42" s="502"/>
      <c r="C42" s="503"/>
      <c r="D42" s="503"/>
      <c r="E42" s="311"/>
      <c r="F42" s="312"/>
      <c r="G42" s="311"/>
      <c r="H42" s="312"/>
      <c r="I42" s="104"/>
      <c r="J42" s="104"/>
      <c r="K42" s="504"/>
      <c r="L42" s="505"/>
      <c r="M42" s="504"/>
      <c r="N42" s="505"/>
      <c r="O42" s="105"/>
      <c r="P42" s="105"/>
      <c r="Q42" s="153" t="str">
        <f>IF(P42="","",(P42-'Workings - EN'!A$28)/30)</f>
        <v/>
      </c>
      <c r="R42" s="106"/>
      <c r="S42" s="107"/>
      <c r="T42" s="139" t="e">
        <f>VLOOKUP(B42,'Workings - EN'!$A$54:$C$65,3,FALSE)</f>
        <v>#N/A</v>
      </c>
    </row>
    <row r="43" spans="2:37" ht="50.25" customHeight="1" x14ac:dyDescent="0.35">
      <c r="B43" s="502"/>
      <c r="C43" s="503"/>
      <c r="D43" s="503"/>
      <c r="E43" s="311"/>
      <c r="F43" s="312"/>
      <c r="G43" s="311"/>
      <c r="H43" s="312"/>
      <c r="I43" s="104"/>
      <c r="J43" s="104"/>
      <c r="K43" s="504"/>
      <c r="L43" s="505"/>
      <c r="M43" s="504"/>
      <c r="N43" s="505"/>
      <c r="O43" s="105"/>
      <c r="P43" s="105"/>
      <c r="Q43" s="153" t="str">
        <f>IF(P43="","",(P43-'Workings - EN'!A$28)/30)</f>
        <v/>
      </c>
      <c r="R43" s="106"/>
      <c r="S43" s="107"/>
      <c r="T43" s="139" t="e">
        <f>VLOOKUP(B43,'Workings - EN'!$A$54:$C$65,3,FALSE)</f>
        <v>#N/A</v>
      </c>
    </row>
    <row r="44" spans="2:37" ht="50.25" customHeight="1" x14ac:dyDescent="0.35">
      <c r="B44" s="502"/>
      <c r="C44" s="503"/>
      <c r="D44" s="503"/>
      <c r="E44" s="311"/>
      <c r="F44" s="312"/>
      <c r="G44" s="311"/>
      <c r="H44" s="312"/>
      <c r="I44" s="104"/>
      <c r="J44" s="104"/>
      <c r="K44" s="504"/>
      <c r="L44" s="505"/>
      <c r="M44" s="504"/>
      <c r="N44" s="505"/>
      <c r="O44" s="105"/>
      <c r="P44" s="105"/>
      <c r="Q44" s="153" t="str">
        <f>IF(P44="","",(P44-'Workings - EN'!A$28)/30)</f>
        <v/>
      </c>
      <c r="R44" s="106"/>
      <c r="S44" s="107"/>
      <c r="T44" s="139" t="e">
        <f>VLOOKUP(B44,'Workings - EN'!$A$54:$C$65,3,FALSE)</f>
        <v>#N/A</v>
      </c>
    </row>
    <row r="45" spans="2:37" ht="50.25" customHeight="1" x14ac:dyDescent="0.35">
      <c r="B45" s="502"/>
      <c r="C45" s="503"/>
      <c r="D45" s="503"/>
      <c r="E45" s="311"/>
      <c r="F45" s="312"/>
      <c r="G45" s="311"/>
      <c r="H45" s="312"/>
      <c r="I45" s="104"/>
      <c r="J45" s="104"/>
      <c r="K45" s="504"/>
      <c r="L45" s="505"/>
      <c r="M45" s="504"/>
      <c r="N45" s="505"/>
      <c r="O45" s="105"/>
      <c r="P45" s="105"/>
      <c r="Q45" s="153" t="str">
        <f>IF(P45="","",(P45-'Workings - EN'!A$28)/30)</f>
        <v/>
      </c>
      <c r="R45" s="106"/>
      <c r="S45" s="107"/>
      <c r="T45" s="139" t="e">
        <f>VLOOKUP(B45,'Workings - EN'!$A$54:$C$65,3,FALSE)</f>
        <v>#N/A</v>
      </c>
    </row>
    <row r="46" spans="2:37" ht="50.25" customHeight="1" x14ac:dyDescent="0.35">
      <c r="B46" s="502"/>
      <c r="C46" s="503"/>
      <c r="D46" s="503"/>
      <c r="E46" s="311"/>
      <c r="F46" s="312"/>
      <c r="G46" s="311"/>
      <c r="H46" s="312"/>
      <c r="I46" s="104"/>
      <c r="J46" s="104"/>
      <c r="K46" s="504"/>
      <c r="L46" s="505"/>
      <c r="M46" s="504"/>
      <c r="N46" s="505"/>
      <c r="O46" s="105"/>
      <c r="P46" s="105"/>
      <c r="Q46" s="153" t="str">
        <f>IF(P46="","",(P46-'Workings - EN'!A$28)/30)</f>
        <v/>
      </c>
      <c r="R46" s="106"/>
      <c r="S46" s="107"/>
      <c r="T46" s="139" t="e">
        <f>VLOOKUP(B46,'Workings - EN'!$A$54:$C$65,3,FALSE)</f>
        <v>#N/A</v>
      </c>
    </row>
    <row r="47" spans="2:37" ht="50.25" customHeight="1" x14ac:dyDescent="0.35">
      <c r="B47" s="502"/>
      <c r="C47" s="503"/>
      <c r="D47" s="503"/>
      <c r="E47" s="311"/>
      <c r="F47" s="312"/>
      <c r="G47" s="311"/>
      <c r="H47" s="312"/>
      <c r="I47" s="104"/>
      <c r="J47" s="104"/>
      <c r="K47" s="504"/>
      <c r="L47" s="505"/>
      <c r="M47" s="504"/>
      <c r="N47" s="505"/>
      <c r="O47" s="105"/>
      <c r="P47" s="105"/>
      <c r="Q47" s="153" t="str">
        <f>IF(P47="","",(P47-'Workings - EN'!A$28)/30)</f>
        <v/>
      </c>
      <c r="R47" s="106"/>
      <c r="S47" s="107"/>
      <c r="T47" s="139" t="e">
        <f>VLOOKUP(B47,'Workings - EN'!$A$54:$C$65,3,FALSE)</f>
        <v>#N/A</v>
      </c>
    </row>
    <row r="48" spans="2:37" ht="50.25" customHeight="1" x14ac:dyDescent="0.35">
      <c r="B48" s="502"/>
      <c r="C48" s="503"/>
      <c r="D48" s="503"/>
      <c r="E48" s="311"/>
      <c r="F48" s="312"/>
      <c r="G48" s="311"/>
      <c r="H48" s="312"/>
      <c r="I48" s="104"/>
      <c r="J48" s="104"/>
      <c r="K48" s="504"/>
      <c r="L48" s="505"/>
      <c r="M48" s="504"/>
      <c r="N48" s="505"/>
      <c r="O48" s="105"/>
      <c r="P48" s="105"/>
      <c r="Q48" s="153" t="str">
        <f>IF(P48="","",(P48-'Workings - EN'!A$28)/30)</f>
        <v/>
      </c>
      <c r="R48" s="106"/>
      <c r="S48" s="107"/>
      <c r="T48" s="139" t="e">
        <f>VLOOKUP(B48,'Workings - EN'!$A$54:$C$65,3,FALSE)</f>
        <v>#N/A</v>
      </c>
    </row>
    <row r="49" spans="2:37" ht="50.25" customHeight="1" x14ac:dyDescent="0.35">
      <c r="B49" s="502"/>
      <c r="C49" s="503"/>
      <c r="D49" s="503"/>
      <c r="E49" s="311"/>
      <c r="F49" s="312"/>
      <c r="G49" s="311"/>
      <c r="H49" s="312"/>
      <c r="I49" s="104"/>
      <c r="J49" s="104"/>
      <c r="K49" s="504"/>
      <c r="L49" s="505"/>
      <c r="M49" s="504"/>
      <c r="N49" s="505"/>
      <c r="O49" s="105"/>
      <c r="P49" s="105"/>
      <c r="Q49" s="153" t="str">
        <f>IF(P49="","",(P49-'Workings - EN'!A$28)/30)</f>
        <v/>
      </c>
      <c r="R49" s="106"/>
      <c r="S49" s="107"/>
      <c r="T49" s="139" t="e">
        <f>VLOOKUP(B49,'Workings - EN'!$A$54:$C$65,3,FALSE)</f>
        <v>#N/A</v>
      </c>
    </row>
    <row r="50" spans="2:37" s="126" customFormat="1" ht="29.25" customHeight="1" x14ac:dyDescent="0.35">
      <c r="B50" s="324" t="s">
        <v>35</v>
      </c>
      <c r="C50" s="325"/>
      <c r="D50" s="325"/>
      <c r="E50" s="325"/>
      <c r="F50" s="325"/>
      <c r="G50" s="325"/>
      <c r="H50" s="325"/>
      <c r="I50" s="140">
        <f>SUM(I40:I49)</f>
        <v>0</v>
      </c>
      <c r="J50" s="141">
        <f>SUM(J40:J49)</f>
        <v>0</v>
      </c>
      <c r="K50" s="326">
        <f>SUM(K40:L49)</f>
        <v>0</v>
      </c>
      <c r="L50" s="326"/>
      <c r="M50" s="326">
        <f>SUM(M40:N49)</f>
        <v>0</v>
      </c>
      <c r="N50" s="326"/>
      <c r="O50" s="327" t="s">
        <v>0</v>
      </c>
      <c r="P50" s="327"/>
      <c r="Q50" s="327"/>
      <c r="R50" s="327"/>
      <c r="S50" s="328"/>
    </row>
    <row r="51" spans="2:37" ht="78.75" customHeight="1" thickBot="1" x14ac:dyDescent="0.4">
      <c r="B51" s="329" t="s">
        <v>38</v>
      </c>
      <c r="C51" s="330"/>
      <c r="D51" s="330"/>
      <c r="E51" s="330"/>
      <c r="F51" s="330"/>
      <c r="G51" s="330"/>
      <c r="H51" s="331">
        <f>F33+H33-Q33-I50</f>
        <v>0</v>
      </c>
      <c r="I51" s="331"/>
      <c r="J51" s="332" t="s">
        <v>37</v>
      </c>
      <c r="K51" s="330"/>
      <c r="L51" s="330"/>
      <c r="M51" s="330"/>
      <c r="N51" s="330"/>
      <c r="O51" s="330"/>
      <c r="P51" s="330"/>
      <c r="Q51" s="330"/>
      <c r="R51" s="333"/>
      <c r="S51" s="142">
        <f>F33+H33-Q33-I50+S33</f>
        <v>0</v>
      </c>
    </row>
    <row r="52" spans="2:37" ht="32.25" customHeight="1" x14ac:dyDescent="0.35">
      <c r="B52" s="295" t="s">
        <v>392</v>
      </c>
      <c r="C52" s="295"/>
      <c r="D52" s="295"/>
      <c r="E52" s="295"/>
      <c r="F52" s="295"/>
      <c r="G52" s="295"/>
      <c r="H52" s="295"/>
      <c r="I52" s="295"/>
      <c r="J52" s="295"/>
      <c r="K52" s="295"/>
      <c r="L52" s="295"/>
      <c r="M52" s="295"/>
      <c r="N52" s="295"/>
      <c r="O52" s="295"/>
      <c r="P52" s="295"/>
      <c r="Q52" s="295"/>
      <c r="R52" s="295"/>
      <c r="S52" s="295"/>
      <c r="T52" s="111"/>
      <c r="U52" s="111"/>
      <c r="V52" s="111"/>
      <c r="W52" s="111"/>
      <c r="X52" s="111"/>
      <c r="Y52" s="111"/>
      <c r="Z52" s="111"/>
      <c r="AA52" s="111"/>
      <c r="AB52" s="111"/>
      <c r="AC52" s="111"/>
      <c r="AD52" s="111"/>
      <c r="AE52" s="111"/>
      <c r="AF52" s="111"/>
      <c r="AG52" s="111"/>
      <c r="AH52" s="111"/>
      <c r="AI52" s="111"/>
      <c r="AJ52" s="111"/>
      <c r="AK52" s="111"/>
    </row>
    <row r="53" spans="2:37" ht="32.25" customHeight="1" x14ac:dyDescent="0.35">
      <c r="B53" s="295" t="s">
        <v>393</v>
      </c>
      <c r="C53" s="295"/>
      <c r="D53" s="295"/>
      <c r="E53" s="295"/>
      <c r="F53" s="295"/>
      <c r="G53" s="295"/>
      <c r="H53" s="295"/>
      <c r="I53" s="295"/>
      <c r="J53" s="295"/>
      <c r="K53" s="295"/>
      <c r="L53" s="295"/>
      <c r="M53" s="295"/>
      <c r="N53" s="295"/>
      <c r="O53" s="295"/>
      <c r="P53" s="295"/>
      <c r="Q53" s="295"/>
      <c r="R53" s="295"/>
      <c r="S53" s="295"/>
      <c r="T53" s="111"/>
      <c r="U53" s="111"/>
      <c r="V53" s="111"/>
      <c r="W53" s="111"/>
      <c r="X53" s="111"/>
      <c r="Y53" s="111"/>
      <c r="Z53" s="111"/>
      <c r="AA53" s="111"/>
      <c r="AB53" s="111"/>
      <c r="AC53" s="111"/>
      <c r="AD53" s="111"/>
      <c r="AE53" s="111"/>
      <c r="AF53" s="111"/>
      <c r="AG53" s="111"/>
      <c r="AH53" s="111"/>
      <c r="AI53" s="111"/>
      <c r="AJ53" s="111"/>
      <c r="AK53" s="111"/>
    </row>
    <row r="54" spans="2:37" ht="81.75" customHeight="1" thickBot="1" x14ac:dyDescent="0.4">
      <c r="B54" s="295" t="s">
        <v>394</v>
      </c>
      <c r="C54" s="295"/>
      <c r="D54" s="295"/>
      <c r="E54" s="295"/>
      <c r="F54" s="295"/>
      <c r="G54" s="295"/>
      <c r="H54" s="295"/>
      <c r="I54" s="295"/>
      <c r="J54" s="295"/>
      <c r="K54" s="295"/>
      <c r="L54" s="295"/>
      <c r="M54" s="295"/>
      <c r="N54" s="295"/>
      <c r="O54" s="295"/>
      <c r="P54" s="295"/>
      <c r="Q54" s="295"/>
      <c r="R54" s="295"/>
      <c r="S54" s="295"/>
      <c r="T54" s="111"/>
      <c r="U54" s="111"/>
      <c r="V54" s="111"/>
      <c r="W54" s="111"/>
      <c r="X54" s="111"/>
      <c r="Y54" s="111"/>
      <c r="Z54" s="111"/>
      <c r="AA54" s="111"/>
      <c r="AB54" s="111"/>
      <c r="AC54" s="111"/>
      <c r="AD54" s="111"/>
      <c r="AE54" s="111"/>
      <c r="AF54" s="111"/>
      <c r="AG54" s="111"/>
      <c r="AH54" s="111"/>
      <c r="AI54" s="111"/>
      <c r="AJ54" s="111"/>
      <c r="AK54" s="111"/>
    </row>
    <row r="55" spans="2:37" ht="33" customHeight="1" thickBot="1" x14ac:dyDescent="0.4">
      <c r="B55" s="321" t="s">
        <v>108</v>
      </c>
      <c r="C55" s="322"/>
      <c r="D55" s="322"/>
      <c r="E55" s="322"/>
      <c r="F55" s="322"/>
      <c r="G55" s="322"/>
      <c r="H55" s="322"/>
      <c r="I55" s="322"/>
      <c r="J55" s="322"/>
      <c r="K55" s="322"/>
      <c r="L55" s="322"/>
      <c r="M55" s="322"/>
      <c r="N55" s="322"/>
      <c r="O55" s="322"/>
      <c r="P55" s="322"/>
      <c r="Q55" s="322"/>
      <c r="R55" s="322"/>
      <c r="S55" s="323"/>
    </row>
    <row r="56" spans="2:37" ht="32.25" customHeight="1" thickBot="1" x14ac:dyDescent="0.4">
      <c r="B56" s="321" t="s">
        <v>64</v>
      </c>
      <c r="C56" s="322"/>
      <c r="D56" s="322"/>
      <c r="E56" s="322"/>
      <c r="F56" s="322"/>
      <c r="G56" s="322"/>
      <c r="H56" s="322"/>
      <c r="I56" s="322"/>
      <c r="J56" s="322"/>
      <c r="K56" s="322"/>
      <c r="L56" s="322"/>
      <c r="M56" s="322"/>
      <c r="N56" s="322"/>
      <c r="O56" s="322"/>
      <c r="P56" s="322"/>
      <c r="Q56" s="322"/>
      <c r="R56" s="322"/>
      <c r="S56" s="323"/>
    </row>
    <row r="57" spans="2:37" s="113" customFormat="1" ht="98.25" customHeight="1" x14ac:dyDescent="0.25">
      <c r="B57" s="319" t="s">
        <v>65</v>
      </c>
      <c r="C57" s="316"/>
      <c r="D57" s="317"/>
      <c r="E57" s="301" t="s">
        <v>273</v>
      </c>
      <c r="F57" s="301"/>
      <c r="G57" s="316" t="s">
        <v>66</v>
      </c>
      <c r="H57" s="317"/>
      <c r="I57" s="127" t="s">
        <v>99</v>
      </c>
      <c r="J57" s="320" t="s">
        <v>67</v>
      </c>
      <c r="K57" s="320"/>
      <c r="L57" s="320" t="s">
        <v>68</v>
      </c>
      <c r="M57" s="320"/>
      <c r="N57" s="316" t="s">
        <v>69</v>
      </c>
      <c r="O57" s="317"/>
      <c r="P57" s="127" t="s">
        <v>70</v>
      </c>
      <c r="Q57" s="316" t="s">
        <v>100</v>
      </c>
      <c r="R57" s="317"/>
      <c r="S57" s="318"/>
    </row>
    <row r="58" spans="2:37" s="113" customFormat="1" ht="55.5" customHeight="1" x14ac:dyDescent="0.25">
      <c r="B58" s="499"/>
      <c r="C58" s="492"/>
      <c r="D58" s="492"/>
      <c r="E58" s="311"/>
      <c r="F58" s="312"/>
      <c r="G58" s="500"/>
      <c r="H58" s="491"/>
      <c r="I58" s="108"/>
      <c r="J58" s="494"/>
      <c r="K58" s="494"/>
      <c r="L58" s="494"/>
      <c r="M58" s="494"/>
      <c r="N58" s="501"/>
      <c r="O58" s="501"/>
      <c r="P58" s="103"/>
      <c r="Q58" s="492"/>
      <c r="R58" s="492"/>
      <c r="S58" s="498"/>
    </row>
    <row r="59" spans="2:37" s="113" customFormat="1" ht="55.5" customHeight="1" x14ac:dyDescent="0.25">
      <c r="B59" s="499"/>
      <c r="C59" s="492"/>
      <c r="D59" s="492"/>
      <c r="E59" s="311"/>
      <c r="F59" s="312"/>
      <c r="G59" s="500"/>
      <c r="H59" s="491"/>
      <c r="I59" s="108"/>
      <c r="J59" s="494"/>
      <c r="K59" s="494"/>
      <c r="L59" s="494"/>
      <c r="M59" s="494"/>
      <c r="N59" s="501"/>
      <c r="O59" s="501"/>
      <c r="P59" s="103"/>
      <c r="Q59" s="492"/>
      <c r="R59" s="492"/>
      <c r="S59" s="498"/>
    </row>
    <row r="60" spans="2:37" s="113" customFormat="1" ht="55.5" customHeight="1" x14ac:dyDescent="0.25">
      <c r="B60" s="499"/>
      <c r="C60" s="492"/>
      <c r="D60" s="492"/>
      <c r="E60" s="311"/>
      <c r="F60" s="312"/>
      <c r="G60" s="500"/>
      <c r="H60" s="491"/>
      <c r="I60" s="108"/>
      <c r="J60" s="494"/>
      <c r="K60" s="494"/>
      <c r="L60" s="494"/>
      <c r="M60" s="494"/>
      <c r="N60" s="501"/>
      <c r="O60" s="501"/>
      <c r="P60" s="103"/>
      <c r="Q60" s="492"/>
      <c r="R60" s="492"/>
      <c r="S60" s="498"/>
    </row>
    <row r="61" spans="2:37" s="113" customFormat="1" ht="55.5" customHeight="1" x14ac:dyDescent="0.25">
      <c r="B61" s="499"/>
      <c r="C61" s="492"/>
      <c r="D61" s="492"/>
      <c r="E61" s="311"/>
      <c r="F61" s="312"/>
      <c r="G61" s="500"/>
      <c r="H61" s="491"/>
      <c r="I61" s="108"/>
      <c r="J61" s="494"/>
      <c r="K61" s="494"/>
      <c r="L61" s="494"/>
      <c r="M61" s="494"/>
      <c r="N61" s="501"/>
      <c r="O61" s="501"/>
      <c r="P61" s="103"/>
      <c r="Q61" s="492"/>
      <c r="R61" s="492"/>
      <c r="S61" s="498"/>
    </row>
    <row r="62" spans="2:37" s="113" customFormat="1" ht="55.5" customHeight="1" x14ac:dyDescent="0.25">
      <c r="B62" s="499"/>
      <c r="C62" s="492"/>
      <c r="D62" s="492"/>
      <c r="E62" s="311"/>
      <c r="F62" s="312"/>
      <c r="G62" s="500"/>
      <c r="H62" s="491"/>
      <c r="I62" s="108"/>
      <c r="J62" s="494"/>
      <c r="K62" s="494"/>
      <c r="L62" s="494"/>
      <c r="M62" s="494"/>
      <c r="N62" s="501"/>
      <c r="O62" s="501"/>
      <c r="P62" s="103"/>
      <c r="Q62" s="492"/>
      <c r="R62" s="492"/>
      <c r="S62" s="498"/>
    </row>
    <row r="63" spans="2:37" s="113" customFormat="1" ht="55.5" customHeight="1" x14ac:dyDescent="0.25">
      <c r="B63" s="499"/>
      <c r="C63" s="492"/>
      <c r="D63" s="492"/>
      <c r="E63" s="311"/>
      <c r="F63" s="312"/>
      <c r="G63" s="500"/>
      <c r="H63" s="491"/>
      <c r="I63" s="108"/>
      <c r="J63" s="494"/>
      <c r="K63" s="494"/>
      <c r="L63" s="494"/>
      <c r="M63" s="494"/>
      <c r="N63" s="501"/>
      <c r="O63" s="501"/>
      <c r="P63" s="103"/>
      <c r="Q63" s="492"/>
      <c r="R63" s="492"/>
      <c r="S63" s="498"/>
    </row>
    <row r="64" spans="2:37" s="113" customFormat="1" ht="55.5" customHeight="1" x14ac:dyDescent="0.25">
      <c r="B64" s="499"/>
      <c r="C64" s="492"/>
      <c r="D64" s="492"/>
      <c r="E64" s="311"/>
      <c r="F64" s="312"/>
      <c r="G64" s="500"/>
      <c r="H64" s="491"/>
      <c r="I64" s="108"/>
      <c r="J64" s="494"/>
      <c r="K64" s="494"/>
      <c r="L64" s="494"/>
      <c r="M64" s="494"/>
      <c r="N64" s="501"/>
      <c r="O64" s="501"/>
      <c r="P64" s="103"/>
      <c r="Q64" s="492"/>
      <c r="R64" s="492"/>
      <c r="S64" s="498"/>
    </row>
    <row r="65" spans="2:37" s="126" customFormat="1" ht="29.25" customHeight="1" thickBot="1" x14ac:dyDescent="0.4">
      <c r="B65" s="304" t="s">
        <v>76</v>
      </c>
      <c r="C65" s="305"/>
      <c r="D65" s="305"/>
      <c r="E65" s="305"/>
      <c r="F65" s="305"/>
      <c r="G65" s="305"/>
      <c r="H65" s="305"/>
      <c r="I65" s="306"/>
      <c r="J65" s="307">
        <f>SUM(J58:K64)</f>
        <v>0</v>
      </c>
      <c r="K65" s="307"/>
      <c r="L65" s="307">
        <f>SUM(L58:M64)</f>
        <v>0</v>
      </c>
      <c r="M65" s="307"/>
      <c r="N65" s="308"/>
      <c r="O65" s="309"/>
      <c r="P65" s="309"/>
      <c r="Q65" s="309"/>
      <c r="R65" s="309"/>
      <c r="S65" s="310"/>
    </row>
    <row r="66" spans="2:37" s="126" customFormat="1" ht="29.25" customHeight="1" x14ac:dyDescent="0.35">
      <c r="B66" s="295" t="s">
        <v>395</v>
      </c>
      <c r="C66" s="295"/>
      <c r="D66" s="295"/>
      <c r="E66" s="295"/>
      <c r="F66" s="295"/>
      <c r="G66" s="295"/>
      <c r="H66" s="295"/>
      <c r="I66" s="295"/>
      <c r="J66" s="295"/>
      <c r="K66" s="295"/>
      <c r="L66" s="295"/>
      <c r="M66" s="295"/>
      <c r="N66" s="295"/>
      <c r="O66" s="295"/>
      <c r="P66" s="295"/>
      <c r="Q66" s="295"/>
      <c r="R66" s="295"/>
      <c r="S66" s="295"/>
    </row>
    <row r="67" spans="2:37" s="126" customFormat="1" ht="29.25" customHeight="1" x14ac:dyDescent="0.35">
      <c r="B67" s="295" t="s">
        <v>396</v>
      </c>
      <c r="C67" s="295"/>
      <c r="D67" s="295"/>
      <c r="E67" s="295"/>
      <c r="F67" s="295"/>
      <c r="G67" s="295"/>
      <c r="H67" s="295"/>
      <c r="I67" s="295"/>
      <c r="J67" s="295"/>
      <c r="K67" s="295"/>
      <c r="L67" s="295"/>
      <c r="M67" s="295"/>
      <c r="N67" s="295"/>
      <c r="O67" s="295"/>
      <c r="P67" s="295"/>
      <c r="Q67" s="295"/>
      <c r="R67" s="295"/>
      <c r="S67" s="295"/>
    </row>
    <row r="68" spans="2:37" s="126" customFormat="1" ht="29.25" customHeight="1" thickBot="1" x14ac:dyDescent="0.4">
      <c r="B68" s="295"/>
      <c r="C68" s="295"/>
      <c r="D68" s="295"/>
      <c r="E68" s="295"/>
      <c r="F68" s="295"/>
      <c r="G68" s="295"/>
      <c r="H68" s="295"/>
      <c r="I68" s="295"/>
      <c r="J68" s="295"/>
      <c r="K68" s="295"/>
      <c r="L68" s="295"/>
      <c r="M68" s="295"/>
      <c r="N68" s="295"/>
      <c r="O68" s="295"/>
      <c r="P68" s="295"/>
      <c r="Q68" s="295"/>
      <c r="R68" s="295"/>
      <c r="S68" s="295"/>
    </row>
    <row r="69" spans="2:37" ht="32.25" customHeight="1" thickBot="1" x14ac:dyDescent="0.4">
      <c r="B69" s="296" t="s">
        <v>103</v>
      </c>
      <c r="C69" s="297"/>
      <c r="D69" s="297"/>
      <c r="E69" s="297"/>
      <c r="F69" s="297"/>
      <c r="G69" s="297"/>
      <c r="H69" s="297"/>
      <c r="I69" s="297"/>
      <c r="J69" s="297"/>
      <c r="K69" s="297"/>
      <c r="L69" s="297"/>
      <c r="M69" s="297"/>
      <c r="N69" s="297"/>
      <c r="O69" s="297"/>
      <c r="P69" s="297"/>
      <c r="Q69" s="297"/>
      <c r="R69" s="297"/>
      <c r="S69" s="298"/>
    </row>
    <row r="70" spans="2:37" s="113" customFormat="1" ht="72.75" customHeight="1" x14ac:dyDescent="0.25">
      <c r="B70" s="299" t="s">
        <v>71</v>
      </c>
      <c r="C70" s="300"/>
      <c r="D70" s="300"/>
      <c r="E70" s="301" t="s">
        <v>273</v>
      </c>
      <c r="F70" s="301"/>
      <c r="G70" s="301" t="s">
        <v>72</v>
      </c>
      <c r="H70" s="302"/>
      <c r="I70" s="302"/>
      <c r="J70" s="301" t="s">
        <v>73</v>
      </c>
      <c r="K70" s="302"/>
      <c r="L70" s="301" t="s">
        <v>74</v>
      </c>
      <c r="M70" s="302"/>
      <c r="N70" s="302"/>
      <c r="O70" s="302"/>
      <c r="P70" s="302"/>
      <c r="Q70" s="301" t="s">
        <v>101</v>
      </c>
      <c r="R70" s="302"/>
      <c r="S70" s="303"/>
    </row>
    <row r="71" spans="2:37" ht="60.75" customHeight="1" x14ac:dyDescent="0.35">
      <c r="B71" s="489"/>
      <c r="C71" s="490"/>
      <c r="D71" s="491"/>
      <c r="E71" s="289"/>
      <c r="F71" s="290"/>
      <c r="G71" s="492"/>
      <c r="H71" s="493"/>
      <c r="I71" s="493"/>
      <c r="J71" s="494"/>
      <c r="K71" s="495"/>
      <c r="L71" s="496"/>
      <c r="M71" s="496"/>
      <c r="N71" s="496"/>
      <c r="O71" s="496"/>
      <c r="P71" s="496"/>
      <c r="Q71" s="492"/>
      <c r="R71" s="493"/>
      <c r="S71" s="497"/>
    </row>
    <row r="72" spans="2:37" ht="63" customHeight="1" x14ac:dyDescent="0.35">
      <c r="B72" s="489"/>
      <c r="C72" s="490"/>
      <c r="D72" s="491"/>
      <c r="E72" s="289"/>
      <c r="F72" s="290"/>
      <c r="G72" s="492"/>
      <c r="H72" s="493"/>
      <c r="I72" s="493"/>
      <c r="J72" s="494"/>
      <c r="K72" s="495"/>
      <c r="L72" s="496"/>
      <c r="M72" s="496"/>
      <c r="N72" s="496"/>
      <c r="O72" s="496"/>
      <c r="P72" s="496"/>
      <c r="Q72" s="492"/>
      <c r="R72" s="493"/>
      <c r="S72" s="497"/>
    </row>
    <row r="73" spans="2:37" ht="60.75" customHeight="1" x14ac:dyDescent="0.35">
      <c r="B73" s="489"/>
      <c r="C73" s="490"/>
      <c r="D73" s="491"/>
      <c r="E73" s="289"/>
      <c r="F73" s="290"/>
      <c r="G73" s="492"/>
      <c r="H73" s="493"/>
      <c r="I73" s="493"/>
      <c r="J73" s="494"/>
      <c r="K73" s="495"/>
      <c r="L73" s="496"/>
      <c r="M73" s="496"/>
      <c r="N73" s="496"/>
      <c r="O73" s="496"/>
      <c r="P73" s="496"/>
      <c r="Q73" s="492"/>
      <c r="R73" s="493"/>
      <c r="S73" s="497"/>
    </row>
    <row r="74" spans="2:37" ht="60.75" customHeight="1" x14ac:dyDescent="0.35">
      <c r="B74" s="489"/>
      <c r="C74" s="490"/>
      <c r="D74" s="491"/>
      <c r="E74" s="289"/>
      <c r="F74" s="290"/>
      <c r="G74" s="492"/>
      <c r="H74" s="493"/>
      <c r="I74" s="493"/>
      <c r="J74" s="494"/>
      <c r="K74" s="495"/>
      <c r="L74" s="496"/>
      <c r="M74" s="496"/>
      <c r="N74" s="496"/>
      <c r="O74" s="496"/>
      <c r="P74" s="496"/>
      <c r="Q74" s="492"/>
      <c r="R74" s="493"/>
      <c r="S74" s="497"/>
    </row>
    <row r="75" spans="2:37" ht="60.75" customHeight="1" x14ac:dyDescent="0.35">
      <c r="B75" s="489"/>
      <c r="C75" s="490"/>
      <c r="D75" s="491"/>
      <c r="E75" s="289"/>
      <c r="F75" s="290"/>
      <c r="G75" s="492"/>
      <c r="H75" s="493"/>
      <c r="I75" s="493"/>
      <c r="J75" s="494"/>
      <c r="K75" s="495"/>
      <c r="L75" s="496"/>
      <c r="M75" s="496"/>
      <c r="N75" s="496"/>
      <c r="O75" s="496"/>
      <c r="P75" s="496"/>
      <c r="Q75" s="492"/>
      <c r="R75" s="493"/>
      <c r="S75" s="497"/>
    </row>
    <row r="76" spans="2:37" ht="60.75" customHeight="1" x14ac:dyDescent="0.35">
      <c r="B76" s="489"/>
      <c r="C76" s="490"/>
      <c r="D76" s="491"/>
      <c r="E76" s="289"/>
      <c r="F76" s="290"/>
      <c r="G76" s="492"/>
      <c r="H76" s="493"/>
      <c r="I76" s="493"/>
      <c r="J76" s="494"/>
      <c r="K76" s="495"/>
      <c r="L76" s="496"/>
      <c r="M76" s="496"/>
      <c r="N76" s="496"/>
      <c r="O76" s="496"/>
      <c r="P76" s="496"/>
      <c r="Q76" s="492"/>
      <c r="R76" s="493"/>
      <c r="S76" s="497"/>
    </row>
    <row r="77" spans="2:37" ht="60.75" customHeight="1" x14ac:dyDescent="0.35">
      <c r="B77" s="489"/>
      <c r="C77" s="490"/>
      <c r="D77" s="491"/>
      <c r="E77" s="289"/>
      <c r="F77" s="290"/>
      <c r="G77" s="492"/>
      <c r="H77" s="493"/>
      <c r="I77" s="493"/>
      <c r="J77" s="494"/>
      <c r="K77" s="495"/>
      <c r="L77" s="496"/>
      <c r="M77" s="496"/>
      <c r="N77" s="496"/>
      <c r="O77" s="496"/>
      <c r="P77" s="496"/>
      <c r="Q77" s="492"/>
      <c r="R77" s="493"/>
      <c r="S77" s="497"/>
    </row>
    <row r="78" spans="2:37" ht="32.25" customHeight="1" thickBot="1" x14ac:dyDescent="0.4">
      <c r="B78" s="278" t="s">
        <v>104</v>
      </c>
      <c r="C78" s="279"/>
      <c r="D78" s="279"/>
      <c r="E78" s="279"/>
      <c r="F78" s="279"/>
      <c r="G78" s="279"/>
      <c r="H78" s="279"/>
      <c r="I78" s="279"/>
      <c r="J78" s="280">
        <f>SUM(J71:K77)</f>
        <v>0</v>
      </c>
      <c r="K78" s="280"/>
      <c r="L78" s="281"/>
      <c r="M78" s="281"/>
      <c r="N78" s="281"/>
      <c r="O78" s="281"/>
      <c r="P78" s="281"/>
      <c r="Q78" s="281"/>
      <c r="R78" s="281"/>
      <c r="S78" s="282"/>
      <c r="T78" s="111"/>
      <c r="U78" s="111"/>
      <c r="V78" s="111"/>
      <c r="W78" s="111"/>
      <c r="X78" s="111"/>
      <c r="Y78" s="111"/>
      <c r="Z78" s="111"/>
      <c r="AA78" s="111"/>
      <c r="AB78" s="111"/>
      <c r="AC78" s="111"/>
      <c r="AD78" s="111"/>
      <c r="AE78" s="111"/>
      <c r="AF78" s="111"/>
      <c r="AG78" s="111"/>
      <c r="AH78" s="111"/>
      <c r="AI78" s="111"/>
      <c r="AJ78" s="111"/>
      <c r="AK78" s="111"/>
    </row>
    <row r="79" spans="2:37" ht="23.25" customHeight="1" thickBot="1" x14ac:dyDescent="0.4">
      <c r="B79" s="283"/>
      <c r="C79" s="283"/>
      <c r="D79" s="283"/>
      <c r="E79" s="283"/>
      <c r="F79" s="283"/>
      <c r="G79" s="283"/>
      <c r="H79" s="283"/>
      <c r="I79" s="283"/>
      <c r="J79" s="283"/>
      <c r="K79" s="283"/>
      <c r="L79" s="283"/>
      <c r="M79" s="283"/>
      <c r="N79" s="283"/>
      <c r="O79" s="283"/>
      <c r="P79" s="283"/>
      <c r="Q79" s="283"/>
      <c r="R79" s="283"/>
      <c r="S79" s="283"/>
      <c r="T79" s="111"/>
      <c r="U79" s="111"/>
      <c r="V79" s="111"/>
      <c r="W79" s="111"/>
      <c r="X79" s="111"/>
      <c r="Y79" s="111"/>
      <c r="Z79" s="111"/>
      <c r="AA79" s="111"/>
      <c r="AB79" s="111"/>
      <c r="AC79" s="111"/>
      <c r="AD79" s="111"/>
      <c r="AE79" s="111"/>
      <c r="AF79" s="111"/>
      <c r="AG79" s="111"/>
      <c r="AH79" s="111"/>
      <c r="AI79" s="111"/>
      <c r="AJ79" s="111"/>
      <c r="AK79" s="111"/>
    </row>
    <row r="80" spans="2:37" ht="32.25" customHeight="1" thickBot="1" x14ac:dyDescent="0.4">
      <c r="B80" s="284" t="s">
        <v>77</v>
      </c>
      <c r="C80" s="285"/>
      <c r="D80" s="285"/>
      <c r="E80" s="285"/>
      <c r="F80" s="285"/>
      <c r="G80" s="285"/>
      <c r="H80" s="285"/>
      <c r="I80" s="285"/>
      <c r="J80" s="285"/>
      <c r="K80" s="285"/>
      <c r="L80" s="285"/>
      <c r="M80" s="285"/>
      <c r="N80" s="285"/>
      <c r="O80" s="285"/>
      <c r="P80" s="285"/>
      <c r="Q80" s="285"/>
      <c r="R80" s="285"/>
      <c r="S80" s="286"/>
      <c r="T80" s="111"/>
      <c r="U80" s="111"/>
      <c r="V80" s="111"/>
      <c r="W80" s="111"/>
      <c r="X80" s="111"/>
      <c r="Y80" s="111"/>
      <c r="Z80" s="111"/>
      <c r="AA80" s="111"/>
      <c r="AB80" s="111"/>
      <c r="AC80" s="111"/>
      <c r="AD80" s="111"/>
      <c r="AE80" s="111"/>
      <c r="AF80" s="111"/>
      <c r="AG80" s="111"/>
      <c r="AH80" s="111"/>
      <c r="AI80" s="111"/>
      <c r="AJ80" s="111"/>
      <c r="AK80" s="111"/>
    </row>
    <row r="81" spans="2:37" ht="29.25" customHeight="1" thickBot="1" x14ac:dyDescent="0.4">
      <c r="B81" s="241" t="s">
        <v>397</v>
      </c>
      <c r="C81" s="242"/>
      <c r="D81" s="242"/>
      <c r="E81" s="242"/>
      <c r="F81" s="242"/>
      <c r="G81" s="242"/>
      <c r="H81" s="242"/>
      <c r="I81" s="242"/>
      <c r="J81" s="242"/>
      <c r="K81" s="242"/>
      <c r="L81" s="242"/>
      <c r="M81" s="242"/>
      <c r="N81" s="242"/>
      <c r="O81" s="242"/>
      <c r="P81" s="242"/>
      <c r="Q81" s="242"/>
      <c r="R81" s="242"/>
      <c r="S81" s="243"/>
      <c r="T81" s="111"/>
      <c r="U81" s="111"/>
      <c r="V81" s="111"/>
      <c r="W81" s="111"/>
      <c r="X81" s="111"/>
      <c r="Y81" s="111"/>
      <c r="Z81" s="111"/>
      <c r="AA81" s="111"/>
      <c r="AB81" s="111"/>
      <c r="AC81" s="111"/>
      <c r="AD81" s="111"/>
      <c r="AE81" s="111"/>
      <c r="AF81" s="111"/>
      <c r="AG81" s="111"/>
      <c r="AH81" s="111"/>
      <c r="AI81" s="111"/>
      <c r="AJ81" s="111"/>
      <c r="AK81" s="111"/>
    </row>
    <row r="82" spans="2:37" s="113" customFormat="1" ht="30" customHeight="1" x14ac:dyDescent="0.25">
      <c r="B82" s="266" t="s">
        <v>98</v>
      </c>
      <c r="C82" s="267"/>
      <c r="D82" s="267"/>
      <c r="E82" s="267"/>
      <c r="F82" s="267"/>
      <c r="G82" s="93"/>
      <c r="H82" s="268" t="s">
        <v>78</v>
      </c>
      <c r="I82" s="269"/>
      <c r="J82" s="269"/>
      <c r="K82" s="269"/>
      <c r="L82" s="269"/>
      <c r="M82" s="269" t="s">
        <v>79</v>
      </c>
      <c r="N82" s="269"/>
      <c r="O82" s="270"/>
      <c r="P82" s="128" t="s">
        <v>80</v>
      </c>
      <c r="Q82" s="267" t="s">
        <v>81</v>
      </c>
      <c r="R82" s="271"/>
      <c r="S82" s="272"/>
    </row>
    <row r="83" spans="2:37" ht="30.75" customHeight="1" x14ac:dyDescent="0.35">
      <c r="B83" s="257" t="s">
        <v>82</v>
      </c>
      <c r="C83" s="258"/>
      <c r="D83" s="258"/>
      <c r="E83" s="258"/>
      <c r="F83" s="258"/>
      <c r="G83" s="273"/>
      <c r="H83" s="273"/>
      <c r="I83" s="273"/>
      <c r="J83" s="273"/>
      <c r="K83" s="273"/>
      <c r="L83" s="273"/>
      <c r="M83" s="274"/>
      <c r="N83" s="275"/>
      <c r="O83" s="276"/>
      <c r="P83" s="95"/>
      <c r="Q83" s="273"/>
      <c r="R83" s="273"/>
      <c r="S83" s="277"/>
    </row>
    <row r="84" spans="2:37" ht="30.75" customHeight="1" x14ac:dyDescent="0.35">
      <c r="B84" s="257" t="s">
        <v>82</v>
      </c>
      <c r="C84" s="258"/>
      <c r="D84" s="258"/>
      <c r="E84" s="258"/>
      <c r="F84" s="258"/>
      <c r="G84" s="273"/>
      <c r="H84" s="273"/>
      <c r="I84" s="273"/>
      <c r="J84" s="273"/>
      <c r="K84" s="273"/>
      <c r="L84" s="273"/>
      <c r="M84" s="274"/>
      <c r="N84" s="275"/>
      <c r="O84" s="276"/>
      <c r="P84" s="95"/>
      <c r="Q84" s="273"/>
      <c r="R84" s="273"/>
      <c r="S84" s="277"/>
    </row>
    <row r="85" spans="2:37" ht="30.75" customHeight="1" x14ac:dyDescent="0.35">
      <c r="B85" s="253" t="s">
        <v>129</v>
      </c>
      <c r="C85" s="265"/>
      <c r="D85" s="265"/>
      <c r="E85" s="265"/>
      <c r="F85" s="265"/>
      <c r="G85" s="265"/>
      <c r="H85" s="265"/>
      <c r="I85" s="265"/>
      <c r="J85" s="265"/>
      <c r="K85" s="265"/>
      <c r="L85" s="265"/>
      <c r="M85" s="265"/>
      <c r="N85" s="265"/>
      <c r="O85" s="265"/>
      <c r="P85" s="265"/>
      <c r="Q85" s="265"/>
      <c r="R85" s="255"/>
      <c r="S85" s="256"/>
    </row>
    <row r="86" spans="2:37" ht="31.5" customHeight="1" x14ac:dyDescent="0.35">
      <c r="B86" s="253" t="s">
        <v>90</v>
      </c>
      <c r="C86" s="254"/>
      <c r="D86" s="254"/>
      <c r="E86" s="254"/>
      <c r="F86" s="254"/>
      <c r="G86" s="254"/>
      <c r="H86" s="254"/>
      <c r="I86" s="254"/>
      <c r="J86" s="254"/>
      <c r="K86" s="254"/>
      <c r="L86" s="254"/>
      <c r="M86" s="254"/>
      <c r="N86" s="254"/>
      <c r="O86" s="254"/>
      <c r="P86" s="254"/>
      <c r="Q86" s="254"/>
      <c r="R86" s="255"/>
      <c r="S86" s="256"/>
    </row>
    <row r="87" spans="2:37" ht="31.5" customHeight="1" x14ac:dyDescent="0.35">
      <c r="B87" s="257" t="s">
        <v>83</v>
      </c>
      <c r="C87" s="258"/>
      <c r="D87" s="258"/>
      <c r="E87" s="258"/>
      <c r="F87" s="258"/>
      <c r="G87" s="258"/>
      <c r="H87" s="258"/>
      <c r="I87" s="259"/>
      <c r="J87" s="259"/>
      <c r="K87" s="259"/>
      <c r="L87" s="259"/>
      <c r="M87" s="259"/>
      <c r="N87" s="259"/>
      <c r="O87" s="259"/>
      <c r="P87" s="259"/>
      <c r="Q87" s="259"/>
      <c r="R87" s="259"/>
      <c r="S87" s="260"/>
    </row>
    <row r="88" spans="2:37" ht="33.75" customHeight="1" thickBot="1" x14ac:dyDescent="0.4">
      <c r="B88" s="257" t="s">
        <v>84</v>
      </c>
      <c r="C88" s="258"/>
      <c r="D88" s="258"/>
      <c r="E88" s="258"/>
      <c r="F88" s="255"/>
      <c r="G88" s="255"/>
      <c r="H88" s="255"/>
      <c r="I88" s="255"/>
      <c r="J88" s="255"/>
      <c r="K88" s="255"/>
      <c r="L88" s="255"/>
      <c r="M88" s="255"/>
      <c r="N88" s="255"/>
      <c r="O88" s="255"/>
      <c r="P88" s="255"/>
      <c r="Q88" s="255"/>
      <c r="R88" s="255"/>
      <c r="S88" s="256"/>
    </row>
    <row r="89" spans="2:37" ht="31.5" customHeight="1" thickBot="1" x14ac:dyDescent="0.4">
      <c r="B89" s="241" t="s">
        <v>398</v>
      </c>
      <c r="C89" s="242"/>
      <c r="D89" s="242"/>
      <c r="E89" s="242"/>
      <c r="F89" s="242"/>
      <c r="G89" s="242"/>
      <c r="H89" s="242"/>
      <c r="I89" s="242"/>
      <c r="J89" s="242"/>
      <c r="K89" s="242"/>
      <c r="L89" s="242"/>
      <c r="M89" s="242"/>
      <c r="N89" s="242"/>
      <c r="O89" s="242"/>
      <c r="P89" s="242"/>
      <c r="Q89" s="242"/>
      <c r="R89" s="242"/>
      <c r="S89" s="243"/>
    </row>
    <row r="90" spans="2:37" s="113" customFormat="1" ht="30" customHeight="1" x14ac:dyDescent="0.25">
      <c r="B90" s="266" t="s">
        <v>98</v>
      </c>
      <c r="C90" s="267"/>
      <c r="D90" s="267"/>
      <c r="E90" s="267"/>
      <c r="F90" s="267"/>
      <c r="G90" s="93" t="str">
        <f>IF(S5="","",IF(M91&gt;0,"YES","NO"))</f>
        <v/>
      </c>
      <c r="H90" s="268" t="s">
        <v>78</v>
      </c>
      <c r="I90" s="269"/>
      <c r="J90" s="269"/>
      <c r="K90" s="269"/>
      <c r="L90" s="269"/>
      <c r="M90" s="269" t="s">
        <v>79</v>
      </c>
      <c r="N90" s="269"/>
      <c r="O90" s="270"/>
      <c r="P90" s="128" t="s">
        <v>80</v>
      </c>
      <c r="Q90" s="267" t="s">
        <v>81</v>
      </c>
      <c r="R90" s="271"/>
      <c r="S90" s="272"/>
    </row>
    <row r="91" spans="2:37" ht="30.75" customHeight="1" x14ac:dyDescent="0.35">
      <c r="B91" s="257" t="s">
        <v>82</v>
      </c>
      <c r="C91" s="258"/>
      <c r="D91" s="258"/>
      <c r="E91" s="258"/>
      <c r="F91" s="258"/>
      <c r="G91" s="261"/>
      <c r="H91" s="261"/>
      <c r="I91" s="261"/>
      <c r="J91" s="261"/>
      <c r="K91" s="261"/>
      <c r="L91" s="261"/>
      <c r="M91" s="262"/>
      <c r="N91" s="263"/>
      <c r="O91" s="264"/>
      <c r="P91" s="130"/>
      <c r="Q91" s="259"/>
      <c r="R91" s="259"/>
      <c r="S91" s="260"/>
    </row>
    <row r="92" spans="2:37" ht="30.75" customHeight="1" x14ac:dyDescent="0.35">
      <c r="B92" s="257" t="s">
        <v>82</v>
      </c>
      <c r="C92" s="258"/>
      <c r="D92" s="258"/>
      <c r="E92" s="258"/>
      <c r="F92" s="258"/>
      <c r="G92" s="261"/>
      <c r="H92" s="261"/>
      <c r="I92" s="261"/>
      <c r="J92" s="261"/>
      <c r="K92" s="261"/>
      <c r="L92" s="261"/>
      <c r="M92" s="262"/>
      <c r="N92" s="263"/>
      <c r="O92" s="264"/>
      <c r="P92" s="130"/>
      <c r="Q92" s="259"/>
      <c r="R92" s="259"/>
      <c r="S92" s="260"/>
      <c r="T92" s="110" t="s">
        <v>402</v>
      </c>
    </row>
    <row r="93" spans="2:37" ht="30.75" customHeight="1" x14ac:dyDescent="0.35">
      <c r="B93" s="253" t="s">
        <v>129</v>
      </c>
      <c r="C93" s="265"/>
      <c r="D93" s="265"/>
      <c r="E93" s="265"/>
      <c r="F93" s="265"/>
      <c r="G93" s="265"/>
      <c r="H93" s="265"/>
      <c r="I93" s="265"/>
      <c r="J93" s="265"/>
      <c r="K93" s="265"/>
      <c r="L93" s="265"/>
      <c r="M93" s="265"/>
      <c r="N93" s="265"/>
      <c r="O93" s="265"/>
      <c r="P93" s="265"/>
      <c r="Q93" s="265"/>
      <c r="R93" s="255"/>
      <c r="S93" s="256"/>
    </row>
    <row r="94" spans="2:37" ht="31.5" customHeight="1" x14ac:dyDescent="0.35">
      <c r="B94" s="253" t="s">
        <v>90</v>
      </c>
      <c r="C94" s="254"/>
      <c r="D94" s="254"/>
      <c r="E94" s="254"/>
      <c r="F94" s="254"/>
      <c r="G94" s="254"/>
      <c r="H94" s="254"/>
      <c r="I94" s="254"/>
      <c r="J94" s="254"/>
      <c r="K94" s="254"/>
      <c r="L94" s="254"/>
      <c r="M94" s="254"/>
      <c r="N94" s="254"/>
      <c r="O94" s="254"/>
      <c r="P94" s="254"/>
      <c r="Q94" s="254"/>
      <c r="R94" s="255"/>
      <c r="S94" s="256"/>
    </row>
    <row r="95" spans="2:37" ht="31.5" customHeight="1" x14ac:dyDescent="0.35">
      <c r="B95" s="257" t="s">
        <v>83</v>
      </c>
      <c r="C95" s="258"/>
      <c r="D95" s="258"/>
      <c r="E95" s="258"/>
      <c r="F95" s="258"/>
      <c r="G95" s="258"/>
      <c r="H95" s="258"/>
      <c r="I95" s="259"/>
      <c r="J95" s="259"/>
      <c r="K95" s="259"/>
      <c r="L95" s="259"/>
      <c r="M95" s="259"/>
      <c r="N95" s="259"/>
      <c r="O95" s="259"/>
      <c r="P95" s="259"/>
      <c r="Q95" s="259"/>
      <c r="R95" s="259"/>
      <c r="S95" s="260"/>
    </row>
    <row r="96" spans="2:37" ht="33.75" customHeight="1" thickBot="1" x14ac:dyDescent="0.4">
      <c r="B96" s="257" t="s">
        <v>84</v>
      </c>
      <c r="C96" s="258"/>
      <c r="D96" s="258"/>
      <c r="E96" s="258"/>
      <c r="F96" s="255"/>
      <c r="G96" s="255"/>
      <c r="H96" s="255"/>
      <c r="I96" s="255"/>
      <c r="J96" s="255"/>
      <c r="K96" s="255"/>
      <c r="L96" s="255"/>
      <c r="M96" s="255"/>
      <c r="N96" s="255"/>
      <c r="O96" s="255"/>
      <c r="P96" s="255"/>
      <c r="Q96" s="255"/>
      <c r="R96" s="255"/>
      <c r="S96" s="256"/>
    </row>
    <row r="97" spans="1:19" ht="31.5" customHeight="1" thickBot="1" x14ac:dyDescent="0.4">
      <c r="B97" s="241" t="s">
        <v>130</v>
      </c>
      <c r="C97" s="242"/>
      <c r="D97" s="242"/>
      <c r="E97" s="242"/>
      <c r="F97" s="242"/>
      <c r="G97" s="242"/>
      <c r="H97" s="242"/>
      <c r="I97" s="242"/>
      <c r="J97" s="242"/>
      <c r="K97" s="242"/>
      <c r="L97" s="242"/>
      <c r="M97" s="242"/>
      <c r="N97" s="242"/>
      <c r="O97" s="242"/>
      <c r="P97" s="242"/>
      <c r="Q97" s="242"/>
      <c r="R97" s="242"/>
      <c r="S97" s="243"/>
    </row>
    <row r="98" spans="1:19" ht="33" customHeight="1" x14ac:dyDescent="0.35">
      <c r="B98" s="129" t="s">
        <v>89</v>
      </c>
      <c r="C98" s="244" t="str">
        <f>IF('Workings - EN'!A96="","",'Workings - EN'!A96)</f>
        <v xml:space="preserve"> </v>
      </c>
      <c r="D98" s="245"/>
      <c r="E98" s="245"/>
      <c r="F98" s="245"/>
      <c r="G98" s="245"/>
      <c r="H98" s="246"/>
      <c r="I98" s="247"/>
      <c r="J98" s="248"/>
      <c r="K98" s="248"/>
      <c r="L98" s="248"/>
      <c r="M98" s="248"/>
      <c r="N98" s="248"/>
      <c r="O98" s="248"/>
      <c r="P98" s="248"/>
      <c r="Q98" s="248"/>
      <c r="R98" s="248"/>
      <c r="S98" s="249"/>
    </row>
    <row r="99" spans="1:19" ht="33" customHeight="1" x14ac:dyDescent="0.35">
      <c r="B99" s="129" t="str">
        <f>IF(S5='Workings - EN'!A50,"and",IF(S5='Workings - EN'!A51,"and",""))</f>
        <v/>
      </c>
      <c r="C99" s="244" t="str">
        <f>IF('Workings - EN'!A97="","",IF(S5='Workings - EN'!A52,"",'Workings - EN'!A97))</f>
        <v xml:space="preserve"> </v>
      </c>
      <c r="D99" s="245"/>
      <c r="E99" s="245"/>
      <c r="F99" s="245"/>
      <c r="G99" s="245"/>
      <c r="H99" s="246"/>
      <c r="I99" s="247"/>
      <c r="J99" s="248"/>
      <c r="K99" s="248"/>
      <c r="L99" s="248"/>
      <c r="M99" s="248"/>
      <c r="N99" s="248"/>
      <c r="O99" s="248"/>
      <c r="P99" s="248"/>
      <c r="Q99" s="248"/>
      <c r="R99" s="248"/>
      <c r="S99" s="249"/>
    </row>
    <row r="100" spans="1:19" ht="125.25" customHeight="1" x14ac:dyDescent="0.35">
      <c r="B100" s="250" t="str">
        <f>IF(I5="Borrower",'Workings - EN'!A34,IF(I5="Guarantor",'Workings - EN'!A31,""))</f>
        <v/>
      </c>
      <c r="C100" s="251"/>
      <c r="D100" s="251"/>
      <c r="E100" s="251"/>
      <c r="F100" s="251"/>
      <c r="G100" s="251"/>
      <c r="H100" s="251"/>
      <c r="I100" s="251"/>
      <c r="J100" s="251"/>
      <c r="K100" s="251"/>
      <c r="L100" s="251"/>
      <c r="M100" s="251"/>
      <c r="N100" s="251"/>
      <c r="O100" s="251"/>
      <c r="P100" s="251"/>
      <c r="Q100" s="251"/>
      <c r="R100" s="251"/>
      <c r="S100" s="252"/>
    </row>
    <row r="101" spans="1:19" ht="46.5" customHeight="1" x14ac:dyDescent="0.35">
      <c r="B101" s="233" t="s">
        <v>10</v>
      </c>
      <c r="C101" s="234"/>
      <c r="D101" s="235" t="str">
        <f>IF(C8="",IF(I8="","N/A",I8),C8)</f>
        <v>N/A</v>
      </c>
      <c r="E101" s="235"/>
      <c r="F101" s="234" t="s">
        <v>131</v>
      </c>
      <c r="G101" s="234"/>
      <c r="H101" s="234"/>
      <c r="I101" s="234"/>
      <c r="J101" s="234"/>
      <c r="K101" s="234"/>
      <c r="L101" s="234"/>
      <c r="M101" s="236" t="str">
        <f>IF('Workings - EN'!A96="","",'Workings - EN'!A96)</f>
        <v xml:space="preserve"> </v>
      </c>
      <c r="N101" s="236"/>
      <c r="O101" s="236"/>
      <c r="P101" s="236"/>
      <c r="Q101" s="236"/>
      <c r="R101" s="143" t="s">
        <v>80</v>
      </c>
      <c r="S101" s="144"/>
    </row>
    <row r="102" spans="1:19" ht="46.5" customHeight="1" thickBot="1" x14ac:dyDescent="0.4">
      <c r="B102" s="237" t="s">
        <v>10</v>
      </c>
      <c r="C102" s="238"/>
      <c r="D102" s="239" t="str">
        <f>IF(S5='Workings - EN'!A40,"N/A",IF(N8="",IF(S8="","N/A",S8),N8))</f>
        <v>N/A</v>
      </c>
      <c r="E102" s="239"/>
      <c r="F102" s="238" t="s">
        <v>399</v>
      </c>
      <c r="G102" s="238"/>
      <c r="H102" s="238"/>
      <c r="I102" s="238"/>
      <c r="J102" s="238" t="str">
        <f>IF('Workings - EN'!A97="","N/A",'Workings - EN'!A97)</f>
        <v xml:space="preserve"> </v>
      </c>
      <c r="K102" s="238"/>
      <c r="L102" s="238"/>
      <c r="M102" s="240" t="str">
        <f>IF('Workings - EN'!A97="","",IF(S5='Workings - EN'!A52,"",'Workings - EN'!A97))</f>
        <v xml:space="preserve"> </v>
      </c>
      <c r="N102" s="240"/>
      <c r="O102" s="240"/>
      <c r="P102" s="240" t="s">
        <v>80</v>
      </c>
      <c r="Q102" s="240"/>
      <c r="R102" s="145" t="s">
        <v>80</v>
      </c>
      <c r="S102" s="146"/>
    </row>
    <row r="103" spans="1:19" ht="21" customHeight="1" thickBot="1" x14ac:dyDescent="0.4">
      <c r="B103" s="214"/>
      <c r="C103" s="215"/>
      <c r="D103" s="215"/>
      <c r="E103" s="215"/>
      <c r="F103" s="215"/>
      <c r="G103" s="215"/>
      <c r="H103" s="215"/>
      <c r="I103" s="215"/>
      <c r="J103" s="215"/>
      <c r="K103" s="215"/>
      <c r="L103" s="215"/>
      <c r="M103" s="215"/>
      <c r="N103" s="215"/>
      <c r="O103" s="215"/>
      <c r="P103" s="215"/>
      <c r="Q103" s="215"/>
      <c r="R103" s="215"/>
      <c r="S103" s="216"/>
    </row>
    <row r="104" spans="1:19" ht="29.25" customHeight="1" x14ac:dyDescent="0.35">
      <c r="B104" s="217" t="s">
        <v>126</v>
      </c>
      <c r="C104" s="218"/>
      <c r="D104" s="219" t="s">
        <v>128</v>
      </c>
      <c r="E104" s="220"/>
      <c r="F104" s="220"/>
      <c r="G104" s="220"/>
      <c r="H104" s="220"/>
      <c r="I104" s="221"/>
      <c r="J104" s="222"/>
      <c r="K104" s="223"/>
      <c r="L104" s="223"/>
      <c r="M104" s="223"/>
      <c r="N104" s="223"/>
      <c r="O104" s="223"/>
      <c r="P104" s="223"/>
      <c r="Q104" s="223"/>
      <c r="R104" s="223"/>
      <c r="S104" s="224"/>
    </row>
    <row r="105" spans="1:19" ht="30" customHeight="1" thickBot="1" x14ac:dyDescent="0.4">
      <c r="B105" s="225" t="s">
        <v>127</v>
      </c>
      <c r="C105" s="226"/>
      <c r="D105" s="227" t="s">
        <v>128</v>
      </c>
      <c r="E105" s="228"/>
      <c r="F105" s="228"/>
      <c r="G105" s="228"/>
      <c r="H105" s="228"/>
      <c r="I105" s="229"/>
      <c r="J105" s="230"/>
      <c r="K105" s="231"/>
      <c r="L105" s="231"/>
      <c r="M105" s="231"/>
      <c r="N105" s="231"/>
      <c r="O105" s="231"/>
      <c r="P105" s="231"/>
      <c r="Q105" s="231"/>
      <c r="R105" s="231"/>
      <c r="S105" s="232"/>
    </row>
    <row r="106" spans="1:19" s="131" customFormat="1" ht="24" thickBot="1" x14ac:dyDescent="0.3">
      <c r="B106" s="207"/>
      <c r="C106" s="207"/>
      <c r="D106" s="207"/>
      <c r="E106" s="207"/>
      <c r="F106" s="207"/>
      <c r="G106" s="207"/>
      <c r="H106" s="207"/>
      <c r="I106" s="207"/>
      <c r="J106" s="207"/>
      <c r="K106" s="207"/>
      <c r="L106" s="207"/>
      <c r="M106" s="207"/>
      <c r="N106" s="207"/>
      <c r="O106" s="207"/>
      <c r="P106" s="207"/>
      <c r="Q106" s="207"/>
      <c r="R106" s="207"/>
      <c r="S106" s="207"/>
    </row>
    <row r="107" spans="1:19" s="131" customFormat="1" ht="55.5" customHeight="1" thickBot="1" x14ac:dyDescent="0.3">
      <c r="A107" s="132"/>
      <c r="B107" s="208" t="s">
        <v>91</v>
      </c>
      <c r="C107" s="209"/>
      <c r="D107" s="209"/>
      <c r="E107" s="209"/>
      <c r="F107" s="209"/>
      <c r="G107" s="209"/>
      <c r="H107" s="209"/>
      <c r="I107" s="209"/>
      <c r="J107" s="209"/>
      <c r="K107" s="209"/>
      <c r="L107" s="209"/>
      <c r="M107" s="209"/>
      <c r="N107" s="209"/>
      <c r="O107" s="209"/>
      <c r="P107" s="210" t="s">
        <v>353</v>
      </c>
      <c r="Q107" s="211"/>
      <c r="R107" s="210" t="s">
        <v>354</v>
      </c>
      <c r="S107" s="212"/>
    </row>
    <row r="108" spans="1:19" s="131" customFormat="1" ht="33.75" customHeight="1" thickBot="1" x14ac:dyDescent="0.3">
      <c r="A108" s="132"/>
      <c r="B108" s="213"/>
      <c r="C108" s="213"/>
      <c r="D108" s="213"/>
      <c r="E108" s="213"/>
      <c r="F108" s="213"/>
      <c r="G108" s="213"/>
      <c r="H108" s="213"/>
      <c r="I108" s="213"/>
      <c r="J108" s="213"/>
      <c r="K108" s="213"/>
      <c r="L108" s="213"/>
      <c r="M108" s="213"/>
      <c r="N108" s="213"/>
      <c r="O108" s="213"/>
      <c r="P108" s="213"/>
      <c r="Q108" s="213"/>
      <c r="R108" s="213"/>
      <c r="S108" s="213"/>
    </row>
    <row r="109" spans="1:19" s="133" customFormat="1" ht="33.75" customHeight="1" x14ac:dyDescent="0.25">
      <c r="B109" s="193" t="s">
        <v>94</v>
      </c>
      <c r="C109" s="194"/>
      <c r="D109" s="194"/>
      <c r="E109" s="194"/>
      <c r="F109" s="194"/>
      <c r="G109" s="194"/>
      <c r="H109" s="194"/>
      <c r="I109" s="194"/>
      <c r="J109" s="194"/>
      <c r="K109" s="194"/>
      <c r="L109" s="194"/>
      <c r="M109" s="194"/>
      <c r="N109" s="194"/>
      <c r="O109" s="194"/>
      <c r="P109" s="195">
        <f>SUM('Workings - EN'!A13:B13)</f>
        <v>0</v>
      </c>
      <c r="Q109" s="195"/>
      <c r="R109" s="196">
        <f>F33+H33</f>
        <v>0</v>
      </c>
      <c r="S109" s="197"/>
    </row>
    <row r="110" spans="1:19" s="133" customFormat="1" ht="33.75" customHeight="1" x14ac:dyDescent="0.25">
      <c r="B110" s="162" t="s">
        <v>25</v>
      </c>
      <c r="C110" s="163"/>
      <c r="D110" s="163"/>
      <c r="E110" s="163"/>
      <c r="F110" s="163"/>
      <c r="G110" s="163"/>
      <c r="H110" s="163"/>
      <c r="I110" s="163"/>
      <c r="J110" s="163"/>
      <c r="K110" s="163"/>
      <c r="L110" s="163"/>
      <c r="M110" s="163"/>
      <c r="N110" s="163"/>
      <c r="O110" s="163"/>
      <c r="P110" s="164">
        <f>IF('Workings - EN'!$D$98&gt;0,Q33,0)</f>
        <v>0</v>
      </c>
      <c r="Q110" s="164"/>
      <c r="R110" s="185">
        <f>Q33</f>
        <v>0</v>
      </c>
      <c r="S110" s="186"/>
    </row>
    <row r="111" spans="1:19" s="133" customFormat="1" ht="33.75" customHeight="1" x14ac:dyDescent="0.25">
      <c r="B111" s="166" t="s">
        <v>92</v>
      </c>
      <c r="C111" s="167"/>
      <c r="D111" s="167"/>
      <c r="E111" s="167"/>
      <c r="F111" s="167"/>
      <c r="G111" s="167"/>
      <c r="H111" s="167"/>
      <c r="I111" s="167"/>
      <c r="J111" s="167"/>
      <c r="K111" s="167"/>
      <c r="L111" s="167"/>
      <c r="M111" s="167"/>
      <c r="N111" s="167"/>
      <c r="O111" s="167"/>
      <c r="P111" s="204">
        <f>P109-P110</f>
        <v>0</v>
      </c>
      <c r="Q111" s="204"/>
      <c r="R111" s="205">
        <f>R109-R110</f>
        <v>0</v>
      </c>
      <c r="S111" s="206"/>
    </row>
    <row r="112" spans="1:19" s="133" customFormat="1" ht="33.75" customHeight="1" x14ac:dyDescent="0.25">
      <c r="B112" s="162" t="s">
        <v>93</v>
      </c>
      <c r="C112" s="163"/>
      <c r="D112" s="163"/>
      <c r="E112" s="163"/>
      <c r="F112" s="163"/>
      <c r="G112" s="163"/>
      <c r="H112" s="163"/>
      <c r="I112" s="163"/>
      <c r="J112" s="163"/>
      <c r="K112" s="163"/>
      <c r="L112" s="163"/>
      <c r="M112" s="163"/>
      <c r="N112" s="163"/>
      <c r="O112" s="163"/>
      <c r="P112" s="198">
        <f>SUM('Workings - EN'!A17:C17)</f>
        <v>0</v>
      </c>
      <c r="Q112" s="198"/>
      <c r="R112" s="199">
        <f>I50</f>
        <v>0</v>
      </c>
      <c r="S112" s="200"/>
    </row>
    <row r="113" spans="2:19" s="133" customFormat="1" ht="33.75" customHeight="1" x14ac:dyDescent="0.25">
      <c r="B113" s="201" t="s">
        <v>95</v>
      </c>
      <c r="C113" s="202"/>
      <c r="D113" s="202"/>
      <c r="E113" s="202"/>
      <c r="F113" s="202"/>
      <c r="G113" s="202"/>
      <c r="H113" s="202"/>
      <c r="I113" s="202"/>
      <c r="J113" s="202"/>
      <c r="K113" s="202"/>
      <c r="L113" s="202"/>
      <c r="M113" s="202"/>
      <c r="N113" s="202"/>
      <c r="O113" s="203"/>
      <c r="P113" s="164">
        <f>P111-P112</f>
        <v>0</v>
      </c>
      <c r="Q113" s="164"/>
      <c r="R113" s="185">
        <f>R111-R112</f>
        <v>0</v>
      </c>
      <c r="S113" s="186"/>
    </row>
    <row r="114" spans="2:19" s="133" customFormat="1" ht="33.75" customHeight="1" thickBot="1" x14ac:dyDescent="0.3">
      <c r="B114" s="187" t="s">
        <v>96</v>
      </c>
      <c r="C114" s="188"/>
      <c r="D114" s="188"/>
      <c r="E114" s="188"/>
      <c r="F114" s="188"/>
      <c r="G114" s="188"/>
      <c r="H114" s="188"/>
      <c r="I114" s="188"/>
      <c r="J114" s="188"/>
      <c r="K114" s="188"/>
      <c r="L114" s="188"/>
      <c r="M114" s="188"/>
      <c r="N114" s="188"/>
      <c r="O114" s="188"/>
      <c r="P114" s="189">
        <f>IF(ISERROR( P112/P109),0,P112/P109)</f>
        <v>0</v>
      </c>
      <c r="Q114" s="189"/>
      <c r="R114" s="190">
        <f>IF(ISERROR( R112/R109),0,R112/R109)</f>
        <v>0</v>
      </c>
      <c r="S114" s="191"/>
    </row>
    <row r="115" spans="2:19" s="133" customFormat="1" ht="35.25" customHeight="1" thickBot="1" x14ac:dyDescent="0.3">
      <c r="B115" s="192"/>
      <c r="C115" s="192"/>
      <c r="D115" s="192"/>
      <c r="E115" s="192"/>
      <c r="F115" s="192"/>
      <c r="G115" s="192"/>
      <c r="H115" s="192"/>
      <c r="I115" s="192"/>
      <c r="J115" s="192"/>
      <c r="K115" s="192"/>
      <c r="L115" s="192"/>
      <c r="M115" s="192"/>
      <c r="N115" s="192"/>
      <c r="O115" s="192"/>
      <c r="P115" s="192"/>
      <c r="Q115" s="192"/>
      <c r="R115" s="192"/>
      <c r="S115" s="192"/>
    </row>
    <row r="116" spans="2:19" s="133" customFormat="1" ht="51" customHeight="1" x14ac:dyDescent="0.25">
      <c r="B116" s="193" t="s">
        <v>400</v>
      </c>
      <c r="C116" s="194"/>
      <c r="D116" s="194"/>
      <c r="E116" s="194"/>
      <c r="F116" s="194"/>
      <c r="G116" s="194"/>
      <c r="H116" s="194"/>
      <c r="I116" s="194"/>
      <c r="J116" s="194"/>
      <c r="K116" s="194"/>
      <c r="L116" s="194"/>
      <c r="M116" s="194"/>
      <c r="N116" s="194"/>
      <c r="O116" s="194"/>
      <c r="P116" s="195">
        <f>SUM('Workings - EN'!D17:F17)</f>
        <v>0</v>
      </c>
      <c r="Q116" s="195"/>
      <c r="R116" s="196">
        <f>'Workings - EN'!G17</f>
        <v>0</v>
      </c>
      <c r="S116" s="197"/>
    </row>
    <row r="117" spans="2:19" s="133" customFormat="1" ht="33.75" customHeight="1" x14ac:dyDescent="0.25">
      <c r="B117" s="162" t="s">
        <v>118</v>
      </c>
      <c r="C117" s="163"/>
      <c r="D117" s="163"/>
      <c r="E117" s="163"/>
      <c r="F117" s="163"/>
      <c r="G117" s="163"/>
      <c r="H117" s="163"/>
      <c r="I117" s="163"/>
      <c r="J117" s="163"/>
      <c r="K117" s="163"/>
      <c r="L117" s="163"/>
      <c r="M117" s="163"/>
      <c r="N117" s="163"/>
      <c r="O117" s="163"/>
      <c r="P117" s="164">
        <f>SUM('Workings - EN'!A21:C21)</f>
        <v>0</v>
      </c>
      <c r="Q117" s="164"/>
      <c r="R117" s="185">
        <f>J65</f>
        <v>0</v>
      </c>
      <c r="S117" s="186"/>
    </row>
    <row r="118" spans="2:19" s="133" customFormat="1" ht="33.75" customHeight="1" x14ac:dyDescent="0.25">
      <c r="B118" s="162" t="s">
        <v>117</v>
      </c>
      <c r="C118" s="163"/>
      <c r="D118" s="163"/>
      <c r="E118" s="163"/>
      <c r="F118" s="163"/>
      <c r="G118" s="163"/>
      <c r="H118" s="163"/>
      <c r="I118" s="163"/>
      <c r="J118" s="163"/>
      <c r="K118" s="163"/>
      <c r="L118" s="163"/>
      <c r="M118" s="163"/>
      <c r="N118" s="163"/>
      <c r="O118" s="163"/>
      <c r="P118" s="164">
        <f>SUM('Workings - EN'!D21:F21)</f>
        <v>0</v>
      </c>
      <c r="Q118" s="164"/>
      <c r="R118" s="185">
        <f>L65</f>
        <v>0</v>
      </c>
      <c r="S118" s="186"/>
    </row>
    <row r="119" spans="2:19" s="133" customFormat="1" ht="33.75" customHeight="1" x14ac:dyDescent="0.25">
      <c r="B119" s="178" t="s">
        <v>105</v>
      </c>
      <c r="C119" s="179"/>
      <c r="D119" s="179"/>
      <c r="E119" s="179"/>
      <c r="F119" s="179"/>
      <c r="G119" s="179"/>
      <c r="H119" s="179"/>
      <c r="I119" s="179"/>
      <c r="J119" s="179"/>
      <c r="K119" s="179"/>
      <c r="L119" s="179"/>
      <c r="M119" s="179"/>
      <c r="N119" s="179"/>
      <c r="O119" s="180"/>
      <c r="P119" s="181">
        <f>SUM('Workings - EN'!A25:C25)</f>
        <v>0</v>
      </c>
      <c r="Q119" s="182"/>
      <c r="R119" s="183">
        <f>J78</f>
        <v>0</v>
      </c>
      <c r="S119" s="184"/>
    </row>
    <row r="120" spans="2:19" s="133" customFormat="1" ht="33.75" customHeight="1" x14ac:dyDescent="0.25">
      <c r="B120" s="171" t="s">
        <v>110</v>
      </c>
      <c r="C120" s="172"/>
      <c r="D120" s="172"/>
      <c r="E120" s="172"/>
      <c r="F120" s="172"/>
      <c r="G120" s="172"/>
      <c r="H120" s="172"/>
      <c r="I120" s="172"/>
      <c r="J120" s="172"/>
      <c r="K120" s="172"/>
      <c r="L120" s="172"/>
      <c r="M120" s="172"/>
      <c r="N120" s="172"/>
      <c r="O120" s="173"/>
      <c r="P120" s="174">
        <f>P117+P119</f>
        <v>0</v>
      </c>
      <c r="Q120" s="175"/>
      <c r="R120" s="176">
        <f>R119+R117</f>
        <v>0</v>
      </c>
      <c r="S120" s="177"/>
    </row>
    <row r="121" spans="2:19" s="133" customFormat="1" ht="33.75" customHeight="1" x14ac:dyDescent="0.25">
      <c r="B121" s="171" t="s">
        <v>109</v>
      </c>
      <c r="C121" s="172"/>
      <c r="D121" s="172"/>
      <c r="E121" s="172"/>
      <c r="F121" s="172"/>
      <c r="G121" s="172"/>
      <c r="H121" s="172"/>
      <c r="I121" s="172"/>
      <c r="J121" s="172"/>
      <c r="K121" s="172"/>
      <c r="L121" s="172"/>
      <c r="M121" s="172"/>
      <c r="N121" s="172"/>
      <c r="O121" s="173"/>
      <c r="P121" s="174">
        <f>P120-P116</f>
        <v>0</v>
      </c>
      <c r="Q121" s="175"/>
      <c r="R121" s="176">
        <f>R120-R116</f>
        <v>0</v>
      </c>
      <c r="S121" s="177"/>
    </row>
    <row r="122" spans="2:19" s="133" customFormat="1" ht="33.75" customHeight="1" x14ac:dyDescent="0.25">
      <c r="B122" s="166" t="s">
        <v>116</v>
      </c>
      <c r="C122" s="167"/>
      <c r="D122" s="167"/>
      <c r="E122" s="167"/>
      <c r="F122" s="167"/>
      <c r="G122" s="167"/>
      <c r="H122" s="167"/>
      <c r="I122" s="167"/>
      <c r="J122" s="167"/>
      <c r="K122" s="167"/>
      <c r="L122" s="167"/>
      <c r="M122" s="167"/>
      <c r="N122" s="167"/>
      <c r="O122" s="167"/>
      <c r="P122" s="168">
        <f>IF(ISERROR(P116/P117),0,P116/P117)</f>
        <v>0</v>
      </c>
      <c r="Q122" s="168"/>
      <c r="R122" s="169">
        <f>IF(ISERROR(R116/R117),0,R116/R117)</f>
        <v>0</v>
      </c>
      <c r="S122" s="170"/>
    </row>
    <row r="123" spans="2:19" s="133" customFormat="1" ht="33.75" customHeight="1" x14ac:dyDescent="0.25">
      <c r="B123" s="166" t="s">
        <v>115</v>
      </c>
      <c r="C123" s="167"/>
      <c r="D123" s="167"/>
      <c r="E123" s="167"/>
      <c r="F123" s="167"/>
      <c r="G123" s="167"/>
      <c r="H123" s="167"/>
      <c r="I123" s="167"/>
      <c r="J123" s="167"/>
      <c r="K123" s="167"/>
      <c r="L123" s="167"/>
      <c r="M123" s="167"/>
      <c r="N123" s="167"/>
      <c r="O123" s="167"/>
      <c r="P123" s="168">
        <f>IF(ISERROR(P116/P118),0,P116/P118)</f>
        <v>0</v>
      </c>
      <c r="Q123" s="168"/>
      <c r="R123" s="169">
        <f>IF(ISERROR(R116/R118),0,R116/R118)</f>
        <v>0</v>
      </c>
      <c r="S123" s="170"/>
    </row>
    <row r="124" spans="2:19" s="133" customFormat="1" ht="33.75" customHeight="1" x14ac:dyDescent="0.25">
      <c r="B124" s="162" t="s">
        <v>111</v>
      </c>
      <c r="C124" s="163"/>
      <c r="D124" s="163"/>
      <c r="E124" s="163"/>
      <c r="F124" s="163"/>
      <c r="G124" s="163"/>
      <c r="H124" s="163"/>
      <c r="I124" s="163"/>
      <c r="J124" s="163"/>
      <c r="K124" s="163"/>
      <c r="L124" s="163"/>
      <c r="M124" s="163"/>
      <c r="N124" s="163"/>
      <c r="O124" s="163"/>
      <c r="P124" s="164">
        <f>SUM('Workings - EN'!G21:I21)</f>
        <v>0</v>
      </c>
      <c r="Q124" s="164"/>
      <c r="R124" s="164">
        <f>SUMIF(P58:P64,"=Yes",J58:J64)</f>
        <v>0</v>
      </c>
      <c r="S124" s="165"/>
    </row>
    <row r="125" spans="2:19" s="133" customFormat="1" ht="33.75" customHeight="1" x14ac:dyDescent="0.25">
      <c r="B125" s="162" t="s">
        <v>112</v>
      </c>
      <c r="C125" s="163"/>
      <c r="D125" s="163"/>
      <c r="E125" s="163"/>
      <c r="F125" s="163"/>
      <c r="G125" s="163"/>
      <c r="H125" s="163"/>
      <c r="I125" s="163"/>
      <c r="J125" s="163"/>
      <c r="K125" s="163"/>
      <c r="L125" s="163"/>
      <c r="M125" s="163"/>
      <c r="N125" s="163"/>
      <c r="O125" s="163"/>
      <c r="P125" s="164">
        <f>SUM('Workings - EN'!J21:L21)</f>
        <v>0</v>
      </c>
      <c r="Q125" s="164"/>
      <c r="R125" s="164">
        <f>SUMIF(P58:P64,"=Yes",L58:L64)</f>
        <v>0</v>
      </c>
      <c r="S125" s="165"/>
    </row>
    <row r="126" spans="2:19" s="133" customFormat="1" ht="33.75" customHeight="1" x14ac:dyDescent="0.25">
      <c r="B126" s="162" t="s">
        <v>114</v>
      </c>
      <c r="C126" s="163"/>
      <c r="D126" s="163"/>
      <c r="E126" s="163"/>
      <c r="F126" s="163"/>
      <c r="G126" s="163"/>
      <c r="H126" s="163"/>
      <c r="I126" s="163"/>
      <c r="J126" s="163"/>
      <c r="K126" s="163"/>
      <c r="L126" s="163"/>
      <c r="M126" s="163"/>
      <c r="N126" s="163"/>
      <c r="O126" s="163"/>
      <c r="P126" s="164">
        <f>SUM('Workings - EN'!M21:O21)</f>
        <v>0</v>
      </c>
      <c r="Q126" s="164"/>
      <c r="R126" s="164">
        <f>SUMIF(P58:P64,"=No",J58:J64)</f>
        <v>0</v>
      </c>
      <c r="S126" s="165"/>
    </row>
    <row r="127" spans="2:19" s="133" customFormat="1" ht="33.75" customHeight="1" thickBot="1" x14ac:dyDescent="0.3">
      <c r="B127" s="155" t="s">
        <v>113</v>
      </c>
      <c r="C127" s="156"/>
      <c r="D127" s="156"/>
      <c r="E127" s="156"/>
      <c r="F127" s="156"/>
      <c r="G127" s="156"/>
      <c r="H127" s="156"/>
      <c r="I127" s="156"/>
      <c r="J127" s="156"/>
      <c r="K127" s="156"/>
      <c r="L127" s="156"/>
      <c r="M127" s="156"/>
      <c r="N127" s="156"/>
      <c r="O127" s="156"/>
      <c r="P127" s="157">
        <f>SUM('Workings - EN'!P21:R21)</f>
        <v>0</v>
      </c>
      <c r="Q127" s="157"/>
      <c r="R127" s="157">
        <f>SUMIF(P58:P64,"=No",L58:L64)</f>
        <v>0</v>
      </c>
      <c r="S127" s="158"/>
    </row>
    <row r="128" spans="2:19" s="133" customFormat="1" ht="24" customHeight="1" x14ac:dyDescent="0.25">
      <c r="B128" s="159"/>
      <c r="C128" s="159"/>
      <c r="D128" s="159"/>
      <c r="E128" s="159"/>
      <c r="F128" s="159"/>
      <c r="G128" s="159"/>
      <c r="H128" s="159"/>
      <c r="I128" s="159"/>
      <c r="J128" s="159"/>
      <c r="K128" s="159"/>
      <c r="L128" s="159"/>
      <c r="M128" s="159"/>
      <c r="N128" s="159"/>
      <c r="O128" s="159"/>
      <c r="P128" s="159"/>
      <c r="Q128" s="159"/>
      <c r="R128" s="159"/>
      <c r="S128" s="159"/>
    </row>
    <row r="129" spans="2:19" s="134" customFormat="1" ht="34.5" customHeight="1" x14ac:dyDescent="0.25">
      <c r="B129" s="160" t="s">
        <v>401</v>
      </c>
      <c r="C129" s="160"/>
      <c r="D129" s="160"/>
      <c r="E129" s="160"/>
      <c r="F129" s="160"/>
      <c r="G129" s="160"/>
      <c r="H129" s="160"/>
      <c r="I129" s="160"/>
      <c r="J129" s="160"/>
      <c r="K129" s="160"/>
      <c r="L129" s="160"/>
      <c r="M129" s="160"/>
      <c r="N129" s="160"/>
      <c r="O129" s="160"/>
      <c r="P129" s="160"/>
      <c r="Q129" s="160"/>
      <c r="R129" s="160"/>
      <c r="S129" s="160"/>
    </row>
    <row r="130" spans="2:19" s="134" customFormat="1" ht="33.75" customHeight="1" x14ac:dyDescent="0.25">
      <c r="B130" s="161" t="s">
        <v>107</v>
      </c>
      <c r="C130" s="161"/>
      <c r="D130" s="161"/>
      <c r="E130" s="161"/>
      <c r="F130" s="161"/>
      <c r="G130" s="161"/>
      <c r="H130" s="161"/>
      <c r="I130" s="161"/>
      <c r="J130" s="161"/>
      <c r="K130" s="161"/>
      <c r="L130" s="161"/>
      <c r="M130" s="161"/>
      <c r="N130" s="161"/>
      <c r="O130" s="161"/>
      <c r="P130" s="161"/>
      <c r="Q130" s="161"/>
      <c r="R130" s="161"/>
      <c r="S130" s="161"/>
    </row>
    <row r="131" spans="2:19" s="134" customFormat="1" ht="53.25" customHeight="1" x14ac:dyDescent="0.25">
      <c r="B131" s="154" t="s">
        <v>102</v>
      </c>
      <c r="C131" s="154"/>
      <c r="D131" s="154"/>
      <c r="E131" s="154"/>
      <c r="F131" s="154"/>
      <c r="G131" s="154"/>
      <c r="H131" s="154"/>
      <c r="I131" s="154"/>
      <c r="J131" s="154"/>
      <c r="K131" s="154"/>
      <c r="L131" s="154"/>
      <c r="M131" s="154"/>
      <c r="N131" s="154"/>
      <c r="O131" s="154"/>
      <c r="P131" s="154"/>
      <c r="Q131" s="154"/>
      <c r="R131" s="154"/>
      <c r="S131" s="154"/>
    </row>
    <row r="132" spans="2:19" s="134" customFormat="1" ht="51" customHeight="1" x14ac:dyDescent="0.25">
      <c r="B132" s="154" t="s">
        <v>106</v>
      </c>
      <c r="C132" s="154"/>
      <c r="D132" s="154"/>
      <c r="E132" s="154"/>
      <c r="F132" s="154"/>
      <c r="G132" s="154"/>
      <c r="H132" s="154"/>
      <c r="I132" s="154"/>
      <c r="J132" s="154"/>
      <c r="K132" s="154"/>
      <c r="L132" s="154"/>
      <c r="M132" s="154"/>
      <c r="N132" s="154"/>
      <c r="O132" s="154"/>
      <c r="P132" s="154"/>
      <c r="Q132" s="154"/>
      <c r="R132" s="154"/>
      <c r="S132" s="154"/>
    </row>
    <row r="133" spans="2:19" s="133" customFormat="1" ht="24" customHeight="1" x14ac:dyDescent="0.25">
      <c r="B133" s="135"/>
      <c r="C133" s="135"/>
      <c r="D133" s="135"/>
      <c r="E133" s="135"/>
      <c r="F133" s="135"/>
      <c r="G133" s="135"/>
      <c r="H133" s="135"/>
      <c r="I133" s="135"/>
      <c r="J133" s="135"/>
      <c r="K133" s="135"/>
      <c r="L133" s="135"/>
      <c r="M133" s="135"/>
      <c r="N133" s="135"/>
      <c r="O133" s="135"/>
      <c r="P133" s="135"/>
      <c r="Q133" s="135"/>
      <c r="R133" s="135"/>
      <c r="S133" s="135"/>
    </row>
  </sheetData>
  <sheetProtection algorithmName="SHA-512" hashValue="8/0uToHJ9DisH6fUpnKv9lBYg5VHwyxwn0lDnhJd79+dZLdDtRlwDsaZkD+BovE38mYRn4GX48Wq+9y5bSQ8tQ==" saltValue="oeVdJYntcVLED21rHASekA==" spinCount="100000" sheet="1" objects="1" scenarios="1"/>
  <mergeCells count="455">
    <mergeCell ref="B2:S2"/>
    <mergeCell ref="B3:S3"/>
    <mergeCell ref="B4:J4"/>
    <mergeCell ref="K4:S4"/>
    <mergeCell ref="B5:H5"/>
    <mergeCell ref="I5:J5"/>
    <mergeCell ref="K5:R5"/>
    <mergeCell ref="C8:F8"/>
    <mergeCell ref="G8:H8"/>
    <mergeCell ref="I8:J8"/>
    <mergeCell ref="K8:M8"/>
    <mergeCell ref="N8:P8"/>
    <mergeCell ref="Q8:R8"/>
    <mergeCell ref="B6:J6"/>
    <mergeCell ref="K6:S6"/>
    <mergeCell ref="C7:F7"/>
    <mergeCell ref="G7:H7"/>
    <mergeCell ref="I7:J7"/>
    <mergeCell ref="K7:M7"/>
    <mergeCell ref="N7:P7"/>
    <mergeCell ref="Q7:R7"/>
    <mergeCell ref="C10:F10"/>
    <mergeCell ref="G10:H10"/>
    <mergeCell ref="I10:J10"/>
    <mergeCell ref="K10:M10"/>
    <mergeCell ref="N10:P10"/>
    <mergeCell ref="Q10:R10"/>
    <mergeCell ref="C9:F9"/>
    <mergeCell ref="G9:H9"/>
    <mergeCell ref="I9:J9"/>
    <mergeCell ref="K9:M9"/>
    <mergeCell ref="N9:P9"/>
    <mergeCell ref="Q9:R9"/>
    <mergeCell ref="C13:F13"/>
    <mergeCell ref="G13:H13"/>
    <mergeCell ref="I13:J13"/>
    <mergeCell ref="K13:M13"/>
    <mergeCell ref="N13:P13"/>
    <mergeCell ref="Q13:R13"/>
    <mergeCell ref="C11:F11"/>
    <mergeCell ref="G11:H11"/>
    <mergeCell ref="I11:J11"/>
    <mergeCell ref="K11:M11"/>
    <mergeCell ref="N11:S11"/>
    <mergeCell ref="B12:J12"/>
    <mergeCell ref="K12:S12"/>
    <mergeCell ref="B15:S15"/>
    <mergeCell ref="C16:G16"/>
    <mergeCell ref="H16:I16"/>
    <mergeCell ref="J16:M16"/>
    <mergeCell ref="N16:P16"/>
    <mergeCell ref="Q16:S16"/>
    <mergeCell ref="C14:F14"/>
    <mergeCell ref="G14:H14"/>
    <mergeCell ref="I14:J14"/>
    <mergeCell ref="K14:M14"/>
    <mergeCell ref="N14:P14"/>
    <mergeCell ref="Q14:R14"/>
    <mergeCell ref="B20:S20"/>
    <mergeCell ref="B21:S21"/>
    <mergeCell ref="B22:E22"/>
    <mergeCell ref="F22:G22"/>
    <mergeCell ref="H22:I22"/>
    <mergeCell ref="J22:P22"/>
    <mergeCell ref="Q22:R22"/>
    <mergeCell ref="R17:S17"/>
    <mergeCell ref="B18:S18"/>
    <mergeCell ref="C19:F19"/>
    <mergeCell ref="H19:J19"/>
    <mergeCell ref="K19:M19"/>
    <mergeCell ref="N19:P19"/>
    <mergeCell ref="Q19:R19"/>
    <mergeCell ref="C17:E17"/>
    <mergeCell ref="F17:G17"/>
    <mergeCell ref="H17:I17"/>
    <mergeCell ref="J17:L17"/>
    <mergeCell ref="M17:O17"/>
    <mergeCell ref="P17:Q17"/>
    <mergeCell ref="B23:E23"/>
    <mergeCell ref="F23:G23"/>
    <mergeCell ref="H23:I23"/>
    <mergeCell ref="J23:P23"/>
    <mergeCell ref="Q23:R23"/>
    <mergeCell ref="B24:E24"/>
    <mergeCell ref="F24:G24"/>
    <mergeCell ref="H24:I24"/>
    <mergeCell ref="J24:P24"/>
    <mergeCell ref="Q24:R24"/>
    <mergeCell ref="B25:E25"/>
    <mergeCell ref="F25:G25"/>
    <mergeCell ref="H25:I25"/>
    <mergeCell ref="J25:P25"/>
    <mergeCell ref="Q25:R25"/>
    <mergeCell ref="B26:E26"/>
    <mergeCell ref="F26:G26"/>
    <mergeCell ref="H26:I26"/>
    <mergeCell ref="J26:P26"/>
    <mergeCell ref="Q26:R26"/>
    <mergeCell ref="B27:E27"/>
    <mergeCell ref="F27:G27"/>
    <mergeCell ref="H27:I27"/>
    <mergeCell ref="J27:P27"/>
    <mergeCell ref="Q27:R27"/>
    <mergeCell ref="B28:E28"/>
    <mergeCell ref="F28:G28"/>
    <mergeCell ref="H28:I28"/>
    <mergeCell ref="J28:P28"/>
    <mergeCell ref="Q28:R28"/>
    <mergeCell ref="B29:E29"/>
    <mergeCell ref="F29:G29"/>
    <mergeCell ref="H29:I29"/>
    <mergeCell ref="J29:P29"/>
    <mergeCell ref="Q29:R29"/>
    <mergeCell ref="B30:E30"/>
    <mergeCell ref="F30:G30"/>
    <mergeCell ref="H30:I30"/>
    <mergeCell ref="J30:P30"/>
    <mergeCell ref="Q30:R30"/>
    <mergeCell ref="B33:E33"/>
    <mergeCell ref="F33:G33"/>
    <mergeCell ref="H33:I33"/>
    <mergeCell ref="J33:P33"/>
    <mergeCell ref="Q33:R33"/>
    <mergeCell ref="B34:G34"/>
    <mergeCell ref="H34:I34"/>
    <mergeCell ref="J34:R34"/>
    <mergeCell ref="B31:E31"/>
    <mergeCell ref="F31:G31"/>
    <mergeCell ref="H31:I31"/>
    <mergeCell ref="J31:P31"/>
    <mergeCell ref="Q31:R31"/>
    <mergeCell ref="B32:E32"/>
    <mergeCell ref="F32:G32"/>
    <mergeCell ref="H32:I32"/>
    <mergeCell ref="J32:P32"/>
    <mergeCell ref="Q32:R32"/>
    <mergeCell ref="B38:S38"/>
    <mergeCell ref="B39:D39"/>
    <mergeCell ref="E39:F39"/>
    <mergeCell ref="G39:H39"/>
    <mergeCell ref="K39:L39"/>
    <mergeCell ref="M39:N39"/>
    <mergeCell ref="B35:E35"/>
    <mergeCell ref="F35:H35"/>
    <mergeCell ref="I35:K35"/>
    <mergeCell ref="L35:S35"/>
    <mergeCell ref="B36:S36"/>
    <mergeCell ref="B37:S37"/>
    <mergeCell ref="B40:D40"/>
    <mergeCell ref="E40:F40"/>
    <mergeCell ref="G40:H40"/>
    <mergeCell ref="K40:L40"/>
    <mergeCell ref="M40:N40"/>
    <mergeCell ref="B41:D41"/>
    <mergeCell ref="E41:F41"/>
    <mergeCell ref="G41:H41"/>
    <mergeCell ref="K41:L41"/>
    <mergeCell ref="M41:N41"/>
    <mergeCell ref="B42:D42"/>
    <mergeCell ref="E42:F42"/>
    <mergeCell ref="G42:H42"/>
    <mergeCell ref="K42:L42"/>
    <mergeCell ref="M42:N42"/>
    <mergeCell ref="B43:D43"/>
    <mergeCell ref="E43:F43"/>
    <mergeCell ref="G43:H43"/>
    <mergeCell ref="K43:L43"/>
    <mergeCell ref="M43:N43"/>
    <mergeCell ref="B44:D44"/>
    <mergeCell ref="E44:F44"/>
    <mergeCell ref="G44:H44"/>
    <mergeCell ref="K44:L44"/>
    <mergeCell ref="M44:N44"/>
    <mergeCell ref="B45:D45"/>
    <mergeCell ref="E45:F45"/>
    <mergeCell ref="G45:H45"/>
    <mergeCell ref="K45:L45"/>
    <mergeCell ref="M45:N45"/>
    <mergeCell ref="B46:D46"/>
    <mergeCell ref="E46:F46"/>
    <mergeCell ref="G46:H46"/>
    <mergeCell ref="K46:L46"/>
    <mergeCell ref="M46:N46"/>
    <mergeCell ref="B47:D47"/>
    <mergeCell ref="E47:F47"/>
    <mergeCell ref="G47:H47"/>
    <mergeCell ref="K47:L47"/>
    <mergeCell ref="M47:N47"/>
    <mergeCell ref="B48:D48"/>
    <mergeCell ref="E48:F48"/>
    <mergeCell ref="G48:H48"/>
    <mergeCell ref="K48:L48"/>
    <mergeCell ref="M48:N48"/>
    <mergeCell ref="B49:D49"/>
    <mergeCell ref="E49:F49"/>
    <mergeCell ref="G49:H49"/>
    <mergeCell ref="K49:L49"/>
    <mergeCell ref="M49:N49"/>
    <mergeCell ref="B52:S52"/>
    <mergeCell ref="B53:S53"/>
    <mergeCell ref="B54:S54"/>
    <mergeCell ref="B55:S55"/>
    <mergeCell ref="B56:S56"/>
    <mergeCell ref="B50:H50"/>
    <mergeCell ref="K50:L50"/>
    <mergeCell ref="M50:N50"/>
    <mergeCell ref="O50:S50"/>
    <mergeCell ref="B51:G51"/>
    <mergeCell ref="H51:I51"/>
    <mergeCell ref="J51:R51"/>
    <mergeCell ref="N57:O57"/>
    <mergeCell ref="Q57:S57"/>
    <mergeCell ref="B58:D58"/>
    <mergeCell ref="E58:F58"/>
    <mergeCell ref="G58:H58"/>
    <mergeCell ref="J58:K58"/>
    <mergeCell ref="L58:M58"/>
    <mergeCell ref="N58:O58"/>
    <mergeCell ref="Q58:S58"/>
    <mergeCell ref="B57:D57"/>
    <mergeCell ref="E57:F57"/>
    <mergeCell ref="G57:H57"/>
    <mergeCell ref="J57:K57"/>
    <mergeCell ref="L57:M57"/>
    <mergeCell ref="Q59:S59"/>
    <mergeCell ref="B60:D60"/>
    <mergeCell ref="E60:F60"/>
    <mergeCell ref="G60:H60"/>
    <mergeCell ref="J60:K60"/>
    <mergeCell ref="L60:M60"/>
    <mergeCell ref="N60:O60"/>
    <mergeCell ref="Q60:S60"/>
    <mergeCell ref="B59:D59"/>
    <mergeCell ref="E59:F59"/>
    <mergeCell ref="G59:H59"/>
    <mergeCell ref="J59:K59"/>
    <mergeCell ref="L59:M59"/>
    <mergeCell ref="N59:O59"/>
    <mergeCell ref="Q61:S61"/>
    <mergeCell ref="B62:D62"/>
    <mergeCell ref="E62:F62"/>
    <mergeCell ref="G62:H62"/>
    <mergeCell ref="J62:K62"/>
    <mergeCell ref="L62:M62"/>
    <mergeCell ref="N62:O62"/>
    <mergeCell ref="Q62:S62"/>
    <mergeCell ref="B61:D61"/>
    <mergeCell ref="E61:F61"/>
    <mergeCell ref="G61:H61"/>
    <mergeCell ref="J61:K61"/>
    <mergeCell ref="L61:M61"/>
    <mergeCell ref="N61:O61"/>
    <mergeCell ref="B65:I65"/>
    <mergeCell ref="J65:K65"/>
    <mergeCell ref="L65:M65"/>
    <mergeCell ref="N65:S65"/>
    <mergeCell ref="B66:S66"/>
    <mergeCell ref="B67:S67"/>
    <mergeCell ref="Q63:S63"/>
    <mergeCell ref="B64:D64"/>
    <mergeCell ref="E64:F64"/>
    <mergeCell ref="G64:H64"/>
    <mergeCell ref="J64:K64"/>
    <mergeCell ref="L64:M64"/>
    <mergeCell ref="N64:O64"/>
    <mergeCell ref="Q64:S64"/>
    <mergeCell ref="B63:D63"/>
    <mergeCell ref="E63:F63"/>
    <mergeCell ref="G63:H63"/>
    <mergeCell ref="J63:K63"/>
    <mergeCell ref="L63:M63"/>
    <mergeCell ref="N63:O63"/>
    <mergeCell ref="B71:D71"/>
    <mergeCell ref="E71:F71"/>
    <mergeCell ref="G71:I71"/>
    <mergeCell ref="J71:K71"/>
    <mergeCell ref="L71:P71"/>
    <mergeCell ref="Q71:S71"/>
    <mergeCell ref="B68:S68"/>
    <mergeCell ref="B69:S69"/>
    <mergeCell ref="B70:D70"/>
    <mergeCell ref="E70:F70"/>
    <mergeCell ref="G70:I70"/>
    <mergeCell ref="J70:K70"/>
    <mergeCell ref="L70:P70"/>
    <mergeCell ref="Q70:S70"/>
    <mergeCell ref="B73:D73"/>
    <mergeCell ref="E73:F73"/>
    <mergeCell ref="G73:I73"/>
    <mergeCell ref="J73:K73"/>
    <mergeCell ref="L73:P73"/>
    <mergeCell ref="Q73:S73"/>
    <mergeCell ref="B72:D72"/>
    <mergeCell ref="E72:F72"/>
    <mergeCell ref="G72:I72"/>
    <mergeCell ref="J72:K72"/>
    <mergeCell ref="L72:P72"/>
    <mergeCell ref="Q72:S72"/>
    <mergeCell ref="B75:D75"/>
    <mergeCell ref="E75:F75"/>
    <mergeCell ref="G75:I75"/>
    <mergeCell ref="J75:K75"/>
    <mergeCell ref="L75:P75"/>
    <mergeCell ref="Q75:S75"/>
    <mergeCell ref="B74:D74"/>
    <mergeCell ref="E74:F74"/>
    <mergeCell ref="G74:I74"/>
    <mergeCell ref="J74:K74"/>
    <mergeCell ref="L74:P74"/>
    <mergeCell ref="Q74:S74"/>
    <mergeCell ref="B77:D77"/>
    <mergeCell ref="E77:F77"/>
    <mergeCell ref="G77:I77"/>
    <mergeCell ref="J77:K77"/>
    <mergeCell ref="L77:P77"/>
    <mergeCell ref="Q77:S77"/>
    <mergeCell ref="B76:D76"/>
    <mergeCell ref="E76:F76"/>
    <mergeCell ref="G76:I76"/>
    <mergeCell ref="J76:K76"/>
    <mergeCell ref="L76:P76"/>
    <mergeCell ref="Q76:S76"/>
    <mergeCell ref="B82:F82"/>
    <mergeCell ref="H82:L82"/>
    <mergeCell ref="M82:O82"/>
    <mergeCell ref="Q82:S82"/>
    <mergeCell ref="B83:F83"/>
    <mergeCell ref="G83:L83"/>
    <mergeCell ref="M83:O83"/>
    <mergeCell ref="Q83:S83"/>
    <mergeCell ref="B78:I78"/>
    <mergeCell ref="J78:K78"/>
    <mergeCell ref="L78:S78"/>
    <mergeCell ref="B79:S79"/>
    <mergeCell ref="B80:S80"/>
    <mergeCell ref="B81:S81"/>
    <mergeCell ref="B86:Q86"/>
    <mergeCell ref="R86:S86"/>
    <mergeCell ref="B87:H87"/>
    <mergeCell ref="I87:S87"/>
    <mergeCell ref="B88:E88"/>
    <mergeCell ref="F88:S88"/>
    <mergeCell ref="B84:F84"/>
    <mergeCell ref="G84:L84"/>
    <mergeCell ref="M84:O84"/>
    <mergeCell ref="Q84:S84"/>
    <mergeCell ref="B85:Q85"/>
    <mergeCell ref="R85:S85"/>
    <mergeCell ref="B92:F92"/>
    <mergeCell ref="G92:L92"/>
    <mergeCell ref="M92:O92"/>
    <mergeCell ref="Q92:S92"/>
    <mergeCell ref="B93:Q93"/>
    <mergeCell ref="R93:S93"/>
    <mergeCell ref="B89:S89"/>
    <mergeCell ref="B90:F90"/>
    <mergeCell ref="H90:L90"/>
    <mergeCell ref="M90:O90"/>
    <mergeCell ref="Q90:S90"/>
    <mergeCell ref="B91:F91"/>
    <mergeCell ref="G91:L91"/>
    <mergeCell ref="M91:O91"/>
    <mergeCell ref="Q91:S91"/>
    <mergeCell ref="B97:S97"/>
    <mergeCell ref="C98:H98"/>
    <mergeCell ref="I98:S98"/>
    <mergeCell ref="C99:H99"/>
    <mergeCell ref="I99:S99"/>
    <mergeCell ref="B100:S100"/>
    <mergeCell ref="B94:Q94"/>
    <mergeCell ref="R94:S94"/>
    <mergeCell ref="B95:H95"/>
    <mergeCell ref="I95:S95"/>
    <mergeCell ref="B96:E96"/>
    <mergeCell ref="F96:S96"/>
    <mergeCell ref="B103:S103"/>
    <mergeCell ref="B104:C104"/>
    <mergeCell ref="D104:I104"/>
    <mergeCell ref="J104:S104"/>
    <mergeCell ref="B105:C105"/>
    <mergeCell ref="D105:I105"/>
    <mergeCell ref="J105:S105"/>
    <mergeCell ref="B101:C101"/>
    <mergeCell ref="D101:E101"/>
    <mergeCell ref="F101:L101"/>
    <mergeCell ref="M101:Q101"/>
    <mergeCell ref="B102:C102"/>
    <mergeCell ref="D102:E102"/>
    <mergeCell ref="F102:L102"/>
    <mergeCell ref="M102:Q102"/>
    <mergeCell ref="B110:O110"/>
    <mergeCell ref="P110:Q110"/>
    <mergeCell ref="R110:S110"/>
    <mergeCell ref="B111:O111"/>
    <mergeCell ref="P111:Q111"/>
    <mergeCell ref="R111:S111"/>
    <mergeCell ref="B106:S106"/>
    <mergeCell ref="B107:O107"/>
    <mergeCell ref="P107:Q107"/>
    <mergeCell ref="R107:S107"/>
    <mergeCell ref="B108:S108"/>
    <mergeCell ref="B109:O109"/>
    <mergeCell ref="P109:Q109"/>
    <mergeCell ref="R109:S109"/>
    <mergeCell ref="B114:O114"/>
    <mergeCell ref="P114:Q114"/>
    <mergeCell ref="R114:S114"/>
    <mergeCell ref="B115:S115"/>
    <mergeCell ref="B116:O116"/>
    <mergeCell ref="P116:Q116"/>
    <mergeCell ref="R116:S116"/>
    <mergeCell ref="B112:O112"/>
    <mergeCell ref="P112:Q112"/>
    <mergeCell ref="R112:S112"/>
    <mergeCell ref="B113:O113"/>
    <mergeCell ref="P113:Q113"/>
    <mergeCell ref="R113:S113"/>
    <mergeCell ref="B119:O119"/>
    <mergeCell ref="P119:Q119"/>
    <mergeCell ref="R119:S119"/>
    <mergeCell ref="B120:O120"/>
    <mergeCell ref="P120:Q120"/>
    <mergeCell ref="R120:S120"/>
    <mergeCell ref="B117:O117"/>
    <mergeCell ref="P117:Q117"/>
    <mergeCell ref="R117:S117"/>
    <mergeCell ref="B118:O118"/>
    <mergeCell ref="P118:Q118"/>
    <mergeCell ref="R118:S118"/>
    <mergeCell ref="B123:O123"/>
    <mergeCell ref="P123:Q123"/>
    <mergeCell ref="R123:S123"/>
    <mergeCell ref="B124:O124"/>
    <mergeCell ref="P124:Q124"/>
    <mergeCell ref="R124:S124"/>
    <mergeCell ref="B121:O121"/>
    <mergeCell ref="P121:Q121"/>
    <mergeCell ref="R121:S121"/>
    <mergeCell ref="B122:O122"/>
    <mergeCell ref="P122:Q122"/>
    <mergeCell ref="R122:S122"/>
    <mergeCell ref="B131:S131"/>
    <mergeCell ref="B132:S132"/>
    <mergeCell ref="B127:O127"/>
    <mergeCell ref="P127:Q127"/>
    <mergeCell ref="R127:S127"/>
    <mergeCell ref="B128:S128"/>
    <mergeCell ref="B129:S129"/>
    <mergeCell ref="B130:S130"/>
    <mergeCell ref="B125:O125"/>
    <mergeCell ref="P125:Q125"/>
    <mergeCell ref="R125:S125"/>
    <mergeCell ref="B126:O126"/>
    <mergeCell ref="P126:Q126"/>
    <mergeCell ref="R126:S126"/>
  </mergeCells>
  <dataValidations count="3">
    <dataValidation allowBlank="1" showErrorMessage="1" prompt="Ανάλογα με την επιλογή που θα κάνετε στην 2η γραμμή,  δηλ. Δανειολήπτης ή Εγγυητής, εμφανίζεται η ανάλογη δήλωση._x000a_" sqref="B100:S100" xr:uid="{00000000-0002-0000-0000-000000000000}"/>
    <dataValidation allowBlank="1" showErrorMessage="1" prompt="Το ποσό εξυπηρέτησης δανεισμού δεν πρέπει να ξεπερνά το 80% του καθαρού διαθέσιμου εισοδήματος." sqref="B34:G34 B111:O111" xr:uid="{00000000-0002-0000-0000-000001000000}"/>
    <dataValidation allowBlank="1" showErrorMessage="1" prompt="Choose from drop-down list:_x000a_Ναι_x000a_Όχι_x000a_ΔΕ" sqref="Q40:Q49" xr:uid="{00000000-0002-0000-0000-000003000000}"/>
  </dataValidations>
  <printOptions horizontalCentered="1"/>
  <pageMargins left="0" right="0" top="0.15748031496062992" bottom="0.19685039370078741" header="0" footer="0.27559055118110237"/>
  <pageSetup paperSize="9" scale="36" orientation="landscape" r:id="rId1"/>
  <headerFooter scaleWithDoc="0" alignWithMargins="0">
    <oddFooter>&amp;L&amp;8    PBC1356  12/2022&amp;R&amp;8&amp;P/&amp;N</oddFooter>
    <firstFooter>&amp;L&amp;"MRV Code39MA Free,Regular"&amp;28*PBC1356GR*&amp;"-,Regular"&amp;11  07/2015</firstFooter>
  </headerFooter>
  <rowBreaks count="3" manualBreakCount="3">
    <brk id="37" max="18" man="1"/>
    <brk id="67" max="16383" man="1"/>
    <brk id="105" max="16383" man="1"/>
  </rowBreaks>
  <ignoredErrors>
    <ignoredError sqref="G90" unlockedFormula="1"/>
  </ignoredErrors>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6000000}">
          <x14:formula1>
            <xm:f>'Workings - EN'!$A$38:$A$39</xm:f>
          </x14:formula1>
          <xm:sqref>R93:S94 G82 R85:S86 P58:P64 R40:R49</xm:sqref>
        </x14:dataValidation>
        <x14:dataValidation type="list" allowBlank="1" showInputMessage="1" showErrorMessage="1" xr:uid="{00000000-0002-0000-0000-000007000000}">
          <x14:formula1>
            <xm:f>'Workings - EN'!$A$67:$A$78</xm:f>
          </x14:formula1>
          <xm:sqref>Q91:S92 Q83:S84 G40:H49 Q58:S64 Q71:S77</xm:sqref>
        </x14:dataValidation>
        <x14:dataValidation type="list" allowBlank="1" showInputMessage="1" showErrorMessage="1" xr:uid="{00000000-0002-0000-0000-00000A000000}">
          <x14:formula1>
            <xm:f>'Workings - EN'!$A$42:$A$45</xm:f>
          </x14:formula1>
          <xm:sqref>H19:J19 B133</xm:sqref>
        </x14:dataValidation>
        <x14:dataValidation type="list" allowBlank="1" showInputMessage="1" showErrorMessage="1" xr:uid="{00000000-0002-0000-0000-00000B000000}">
          <x14:formula1>
            <xm:f>'Workings - EN'!$A$80:$A$83</xm:f>
          </x14:formula1>
          <xm:sqref>C19:F19</xm:sqref>
        </x14:dataValidation>
        <x14:dataValidation type="list" allowBlank="1" showInputMessage="1" showErrorMessage="1" xr:uid="{CB7672DC-5B64-4BAD-ABFC-09DF67FC701C}">
          <x14:formula1>
            <xm:f>'Workings - EN'!$A$50:$A$51</xm:f>
          </x14:formula1>
          <xm:sqref>I5:J5</xm:sqref>
        </x14:dataValidation>
        <x14:dataValidation type="list" allowBlank="1" showInputMessage="1" showErrorMessage="1" xr:uid="{64B502E5-B0B1-41E3-A039-D35C8CFE68BB}">
          <x14:formula1>
            <xm:f>'Workings - EN'!$A$50:$A$52</xm:f>
          </x14:formula1>
          <xm:sqref>S5</xm:sqref>
        </x14:dataValidation>
        <x14:dataValidation type="list" allowBlank="1" showInputMessage="1" showErrorMessage="1" xr:uid="{BD406BBE-BDC5-431B-A2BA-CAE1390FCB6E}">
          <x14:formula1>
            <xm:f>'Workings - EN'!$A$54:$A$65</xm:f>
          </x14:formula1>
          <xm:sqref>B40:D49</xm:sqref>
        </x14:dataValidation>
        <x14:dataValidation type="list" allowBlank="1" showInputMessage="1" showErrorMessage="1" xr:uid="{049B380C-8F1F-410F-BC1C-DD407299AA0B}">
          <x14:formula1>
            <xm:f>'Workings - EN'!$A$96:$A$98</xm:f>
          </x14:formula1>
          <xm:sqref>E40:F49 E58:F64 E71:F77</xm:sqref>
        </x14:dataValidation>
        <x14:dataValidation type="list" allowBlank="1" showInputMessage="1" showErrorMessage="1" xr:uid="{BACEC926-B548-4409-A75A-52F298866A74}">
          <x14:formula1>
            <xm:f>'Workings - EN'!$A$47:$A$48</xm:f>
          </x14:formula1>
          <xm:sqref>L71:P77</xm:sqref>
        </x14:dataValidation>
        <x14:dataValidation type="list" allowBlank="1" showInputMessage="1" showErrorMessage="1" xr:uid="{A16F8E6A-68E4-481A-82BA-BA3D7F0EF4FF}">
          <x14:formula1>
            <xm:f>'Workings - EN'!$A$85:$A$89</xm:f>
          </x14:formula1>
          <xm:sqref>B71:D77</xm:sqref>
        </x14:dataValidation>
        <x14:dataValidation type="list" allowBlank="1" showInputMessage="1" showErrorMessage="1" xr:uid="{7C004B00-8199-4DFB-8FD3-E92E4634C80F}">
          <x14:formula1>
            <xm:f>'Workings - EN'!$A$37:$A$39</xm:f>
          </x14:formula1>
          <xm:sqref>G90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F9727-EA71-4115-897A-5A5484491BC2}">
  <dimension ref="A1:BO152"/>
  <sheetViews>
    <sheetView topLeftCell="A19" zoomScale="55" zoomScaleNormal="55" workbookViewId="0">
      <selection activeCell="D59" sqref="D59"/>
    </sheetView>
  </sheetViews>
  <sheetFormatPr defaultColWidth="9.140625" defaultRowHeight="21" x14ac:dyDescent="0.35"/>
  <cols>
    <col min="1" max="1" width="35.42578125" style="71" customWidth="1"/>
    <col min="2" max="2" width="32.28515625" style="72" customWidth="1"/>
    <col min="3" max="3" width="34.7109375" style="71" customWidth="1"/>
    <col min="4" max="4" width="33.140625" style="71" customWidth="1"/>
    <col min="5" max="5" width="36.85546875" style="72" customWidth="1"/>
    <col min="6" max="6" width="18.28515625" style="73" customWidth="1"/>
    <col min="7" max="7" width="22.42578125" style="73" customWidth="1"/>
    <col min="8" max="8" width="21.140625" style="71" customWidth="1"/>
    <col min="9" max="9" width="29.28515625" style="71" customWidth="1"/>
    <col min="10" max="11" width="25.5703125" style="71" customWidth="1"/>
    <col min="12" max="12" width="25.5703125" style="68" customWidth="1"/>
    <col min="13" max="18" width="27.7109375" style="68" customWidth="1"/>
    <col min="19" max="49" width="9.140625" style="68"/>
    <col min="50" max="16384" width="9.140625" style="50"/>
  </cols>
  <sheetData>
    <row r="1" spans="1:49" ht="21.75" thickBot="1" x14ac:dyDescent="0.3">
      <c r="A1" s="78"/>
      <c r="B1" s="79"/>
      <c r="C1" s="78"/>
      <c r="D1" s="78"/>
      <c r="E1" s="79"/>
      <c r="F1" s="78"/>
      <c r="G1" s="78"/>
      <c r="H1" s="78"/>
      <c r="I1" s="78"/>
      <c r="J1" s="78"/>
      <c r="K1" s="78"/>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row>
    <row r="2" spans="1:49" ht="37.5" x14ac:dyDescent="0.35">
      <c r="A2" s="64" t="s">
        <v>162</v>
      </c>
      <c r="B2" s="65" t="s">
        <v>163</v>
      </c>
    </row>
    <row r="3" spans="1:49" x14ac:dyDescent="0.35">
      <c r="A3" s="1"/>
      <c r="B3" s="2"/>
    </row>
    <row r="4" spans="1:49" ht="23.25" x14ac:dyDescent="0.35">
      <c r="A4" s="3">
        <f>IF('Workings - GR'!C$96='Workings - GR'!A$50,'PFS - GR'!F24,0)</f>
        <v>0</v>
      </c>
      <c r="B4" s="4">
        <f>IF('Workings - GR'!C$97='Workings - GR'!A$50,'PFS - GR'!H24,0)</f>
        <v>0</v>
      </c>
    </row>
    <row r="5" spans="1:49" ht="23.25" x14ac:dyDescent="0.35">
      <c r="A5" s="3">
        <f>IF('Workings - GR'!C$96='Workings - GR'!A$50,'PFS - GR'!F25,0)</f>
        <v>0</v>
      </c>
      <c r="B5" s="4">
        <f>IF('Workings - GR'!C$97='Workings - GR'!A$50,'PFS - GR'!H25,0)</f>
        <v>0</v>
      </c>
    </row>
    <row r="6" spans="1:49" ht="23.25" x14ac:dyDescent="0.35">
      <c r="A6" s="3">
        <f>IF('Workings - GR'!C$96='Workings - GR'!A$50,'PFS - GR'!F26,0)</f>
        <v>0</v>
      </c>
      <c r="B6" s="4">
        <f>IF('Workings - GR'!C$97='Workings - GR'!A$50,'PFS - GR'!H26,0)</f>
        <v>0</v>
      </c>
    </row>
    <row r="7" spans="1:49" ht="23.25" x14ac:dyDescent="0.35">
      <c r="A7" s="3">
        <f>IF('Workings - GR'!C$96='Workings - GR'!A$50,'PFS - GR'!F27,0)</f>
        <v>0</v>
      </c>
      <c r="B7" s="4">
        <f>IF('Workings - GR'!C$97='Workings - GR'!A$50,'PFS - GR'!H27,0)</f>
        <v>0</v>
      </c>
    </row>
    <row r="8" spans="1:49" ht="23.25" x14ac:dyDescent="0.35">
      <c r="A8" s="3">
        <f>IF('Workings - GR'!C$96='Workings - GR'!A$50,'PFS - GR'!F28,0)</f>
        <v>0</v>
      </c>
      <c r="B8" s="4">
        <f>IF('Workings - GR'!C$97='Workings - GR'!A$50,'PFS - GR'!H28,0)</f>
        <v>0</v>
      </c>
    </row>
    <row r="9" spans="1:49" ht="23.25" x14ac:dyDescent="0.35">
      <c r="A9" s="3">
        <f>IF('Workings - GR'!C$96='Workings - GR'!A$50,'PFS - GR'!F29,0)</f>
        <v>0</v>
      </c>
      <c r="B9" s="4">
        <f>IF('Workings - GR'!C$97='Workings - GR'!A$50,'PFS - GR'!H29,0)</f>
        <v>0</v>
      </c>
    </row>
    <row r="10" spans="1:49" ht="23.25" x14ac:dyDescent="0.35">
      <c r="A10" s="3">
        <f>IF('Workings - GR'!C$96='Workings - GR'!A$50,'PFS - GR'!F30,0)</f>
        <v>0</v>
      </c>
      <c r="B10" s="4">
        <f>IF('Workings - GR'!C$97='Workings - GR'!A$50,'PFS - GR'!H30,0)</f>
        <v>0</v>
      </c>
    </row>
    <row r="11" spans="1:49" ht="23.25" x14ac:dyDescent="0.35">
      <c r="A11" s="3">
        <f>IF('Workings - GR'!C$96='Workings - GR'!A$50,'PFS - GR'!F31,0)</f>
        <v>0</v>
      </c>
      <c r="B11" s="4">
        <f>IF('Workings - GR'!C$97='Workings - GR'!A$50,'PFS - GR'!H31,0)</f>
        <v>0</v>
      </c>
    </row>
    <row r="12" spans="1:49" ht="23.25" x14ac:dyDescent="0.35">
      <c r="A12" s="3">
        <f>IF('Workings - GR'!C$96='Workings - GR'!A$50,'PFS - GR'!F32,0)</f>
        <v>0</v>
      </c>
      <c r="B12" s="4">
        <f>IF('Workings - GR'!C$97='Workings - GR'!A$50,'PFS - GR'!H32,0)</f>
        <v>0</v>
      </c>
    </row>
    <row r="13" spans="1:49" ht="21.75" thickBot="1" x14ac:dyDescent="0.4">
      <c r="A13" s="5">
        <f>SUM(A3:A12)</f>
        <v>0</v>
      </c>
      <c r="B13" s="6">
        <f>SUM(B3:B12)</f>
        <v>0</v>
      </c>
    </row>
    <row r="14" spans="1:49" ht="21.75" thickBot="1" x14ac:dyDescent="0.4"/>
    <row r="15" spans="1:49" x14ac:dyDescent="0.35">
      <c r="A15" s="529" t="s">
        <v>36</v>
      </c>
      <c r="B15" s="530"/>
      <c r="C15" s="531"/>
      <c r="D15" s="532" t="s">
        <v>166</v>
      </c>
      <c r="E15" s="533"/>
      <c r="F15" s="533"/>
      <c r="G15" s="534"/>
    </row>
    <row r="16" spans="1:49" x14ac:dyDescent="0.25">
      <c r="A16" s="7" t="str">
        <f>'Workings - GR'!A96</f>
        <v xml:space="preserve"> </v>
      </c>
      <c r="B16" s="8" t="str">
        <f>'Workings - GR'!A97</f>
        <v xml:space="preserve"> </v>
      </c>
      <c r="C16" s="10" t="str">
        <f>'Workings - GR'!A98</f>
        <v>Joint</v>
      </c>
      <c r="D16" s="7" t="str">
        <f>'Workings - GR'!A96</f>
        <v xml:space="preserve"> </v>
      </c>
      <c r="E16" s="8" t="str">
        <f>'Workings - GR'!A97</f>
        <v xml:space="preserve"> </v>
      </c>
      <c r="F16" s="8" t="str">
        <f>'Workings - GR'!A98</f>
        <v>Joint</v>
      </c>
      <c r="G16" s="9" t="s">
        <v>168</v>
      </c>
      <c r="H16" s="83"/>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row>
    <row r="17" spans="1:67" ht="21.75" thickBot="1" x14ac:dyDescent="0.4">
      <c r="A17" s="96">
        <f>IF(C96=A50,SUMIF('PFS - GR'!E40:F49,'Workings - GR'!A16,'PFS - GR'!I40:I49),0)</f>
        <v>0</v>
      </c>
      <c r="B17" s="96">
        <f>IF(C97=A50,SUMIF('PFS - GR'!E40:F49,'Workings - GR'!B16,'PFS - GR'!I40:I49),0)</f>
        <v>0</v>
      </c>
      <c r="C17" s="97">
        <f>IF(C98=A50,SUMIF('PFS - GR'!E40:F49,'Workings - GR'!A98,'PFS - GR'!I40:I49),0)</f>
        <v>0</v>
      </c>
      <c r="D17" s="96">
        <f>IF(C96=A50,SUMIFS('PFS - GR'!M40:M49,'PFS - GR'!T40:T49,C64,'PFS - GR'!E40:E49,'Workings - GR'!D16) + SUMIFS('PFS - GR'!K40:K49,'PFS - GR'!T40:T49,C63,'PFS - GR'!E40:E49,'Workings - GR'!D16),0)</f>
        <v>0</v>
      </c>
      <c r="E17" s="98">
        <f>IF(C97=A50,SUMIFS('PFS - GR'!M40:M49,'PFS - GR'!T40:T49,C64,'PFS - GR'!E40:E49,'Workings - GR'!E16) + SUMIFS('PFS - GR'!K40:K49,'PFS - GR'!T40:T49,C63,'PFS - GR'!E40:E49,'Workings - GR'!E16),0)</f>
        <v>0</v>
      </c>
      <c r="F17" s="99">
        <f>(SUMIFS('PFS - GR'!M40:M49,'PFS - GR'!T40:T49,C64,'PFS - GR'!E40:E49,'Workings - GR'!F16) + SUMIFS('PFS - GR'!K40:K49,'PFS - GR'!T40:T49,C63,'PFS - GR'!E40:E49,'Workings - GR'!F16))*D98/2</f>
        <v>0</v>
      </c>
      <c r="G17" s="100">
        <f>SUMIFS('PFS - GR'!M40:M49,'PFS - GR'!T40:T49,C64) + SUMIFS('PFS - GR'!K40:K49,'PFS - GR'!T40:T49,C63)</f>
        <v>0</v>
      </c>
      <c r="H17" s="82"/>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row>
    <row r="18" spans="1:67" ht="21.75" thickBot="1" x14ac:dyDescent="0.4">
      <c r="F18" s="71"/>
      <c r="G18" s="71"/>
    </row>
    <row r="19" spans="1:67" x14ac:dyDescent="0.35">
      <c r="A19" s="532" t="s">
        <v>169</v>
      </c>
      <c r="B19" s="533"/>
      <c r="C19" s="534"/>
      <c r="D19" s="532" t="s">
        <v>170</v>
      </c>
      <c r="E19" s="533"/>
      <c r="F19" s="534"/>
      <c r="G19" s="532" t="s">
        <v>171</v>
      </c>
      <c r="H19" s="533"/>
      <c r="I19" s="534"/>
      <c r="J19" s="532" t="s">
        <v>172</v>
      </c>
      <c r="K19" s="533"/>
      <c r="L19" s="534"/>
      <c r="M19" s="532" t="s">
        <v>173</v>
      </c>
      <c r="N19" s="533"/>
      <c r="O19" s="534"/>
      <c r="P19" s="532" t="s">
        <v>174</v>
      </c>
      <c r="Q19" s="533"/>
      <c r="R19" s="534"/>
    </row>
    <row r="20" spans="1:67" x14ac:dyDescent="0.25">
      <c r="A20" s="7" t="str">
        <f>'Workings - GR'!A96</f>
        <v xml:space="preserve"> </v>
      </c>
      <c r="B20" s="55" t="str">
        <f>'Workings - GR'!A97</f>
        <v xml:space="preserve"> </v>
      </c>
      <c r="C20" s="56" t="str">
        <f>'Workings - GR'!A98</f>
        <v>Joint</v>
      </c>
      <c r="D20" s="7" t="str">
        <f>'Workings - GR'!A96</f>
        <v xml:space="preserve"> </v>
      </c>
      <c r="E20" s="55" t="str">
        <f>'Workings - GR'!A97</f>
        <v xml:space="preserve"> </v>
      </c>
      <c r="F20" s="56" t="str">
        <f>'Workings - GR'!A98</f>
        <v>Joint</v>
      </c>
      <c r="G20" s="7" t="str">
        <f>'Workings - GR'!A96</f>
        <v xml:space="preserve"> </v>
      </c>
      <c r="H20" s="55" t="str">
        <f>'Workings - GR'!A97</f>
        <v xml:space="preserve"> </v>
      </c>
      <c r="I20" s="56" t="str">
        <f>'Workings - GR'!A98</f>
        <v>Joint</v>
      </c>
      <c r="J20" s="7" t="str">
        <f>'Workings - GR'!A96</f>
        <v xml:space="preserve"> </v>
      </c>
      <c r="K20" s="55" t="str">
        <f>'Workings - GR'!A97</f>
        <v xml:space="preserve"> </v>
      </c>
      <c r="L20" s="56" t="str">
        <f>'Workings - GR'!A98</f>
        <v>Joint</v>
      </c>
      <c r="M20" s="7" t="str">
        <f>'Workings - GR'!A96</f>
        <v xml:space="preserve"> </v>
      </c>
      <c r="N20" s="55" t="str">
        <f>'Workings - GR'!A97</f>
        <v xml:space="preserve"> </v>
      </c>
      <c r="O20" s="56" t="str">
        <f>'Workings - GR'!A98</f>
        <v>Joint</v>
      </c>
      <c r="P20" s="7" t="str">
        <f>'Workings - GR'!A96</f>
        <v xml:space="preserve"> </v>
      </c>
      <c r="Q20" s="55" t="str">
        <f>'Workings - GR'!A97</f>
        <v xml:space="preserve"> </v>
      </c>
      <c r="R20" s="56" t="str">
        <f>'Workings - GR'!A98</f>
        <v>Joint</v>
      </c>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row>
    <row r="21" spans="1:67" ht="21.75" thickBot="1" x14ac:dyDescent="0.4">
      <c r="A21" s="96">
        <f>IF(C96=A50,SUMIF('PFS - GR'!E58:F64,'Workings - GR'!A20,'PFS - GR'!J58:K64),0)</f>
        <v>0</v>
      </c>
      <c r="B21" s="101">
        <f>IF(C97=A50,SUMIF('PFS - GR'!E58:F64,'Workings - GR'!B20,'PFS - GR'!J58:K64),0)</f>
        <v>0</v>
      </c>
      <c r="C21" s="102">
        <f>SUMIF('PFS - GR'!E58:F64,'Workings - GR'!C20,'PFS - GR'!J58:K64)*D98/2</f>
        <v>0</v>
      </c>
      <c r="D21" s="96">
        <f>IF(C96=A50,SUMIF('PFS - GR'!E58:F64,'Workings - GR'!D20,'PFS - GR'!L58:M64),0)</f>
        <v>0</v>
      </c>
      <c r="E21" s="101">
        <f>IF(C97=A50,SUMIF('PFS - GR'!E58:F64,'Workings - GR'!E20,'PFS - GR'!L58:M64),0)</f>
        <v>0</v>
      </c>
      <c r="F21" s="102">
        <f>SUMIF('PFS - GR'!E58:F64,'Workings - GR'!C20,'PFS - GR'!L58:M64)*D98/2</f>
        <v>0</v>
      </c>
      <c r="G21" s="96">
        <f>IF(C96=A50,SUMIFS('PFS - GR'!J58:J64,'PFS - GR'!P58:P64,'Workings - GR'!A38,'PFS - GR'!E58:E64,'Workings - GR'!G20),0)</f>
        <v>0</v>
      </c>
      <c r="H21" s="101">
        <f>IF(C97=A50,SUMIFS('PFS - GR'!J58:J64,'PFS - GR'!P58:P64,'Workings - GR'!A38,'PFS - GR'!E58:E64,'Workings - GR'!H20),0)</f>
        <v>0</v>
      </c>
      <c r="I21" s="102">
        <f>SUMIFS('PFS - GR'!J58:J64,'PFS - GR'!P58:P64,'Workings - GR'!A38,'PFS - GR'!E58:E64,'Workings - GR'!I20)*D98/2</f>
        <v>0</v>
      </c>
      <c r="J21" s="96">
        <f>IF(C96=A50,SUMIFS('PFS - GR'!L58:L64,'PFS - GR'!P58:P64,'Workings - GR'!A38,'PFS - GR'!E58:E64,'Workings - GR'!G20),0)</f>
        <v>0</v>
      </c>
      <c r="K21" s="101">
        <f>IF(C97=A50,SUMIFS('PFS - GR'!L58:L64,'PFS - GR'!P58:P64,'Workings - GR'!A38,'PFS - GR'!E58:E64,'Workings - GR'!H20),0)</f>
        <v>0</v>
      </c>
      <c r="L21" s="102">
        <f>SUMIFS('PFS - GR'!L58:L64,'PFS - GR'!P58:P64,'Workings - GR'!A38,'PFS - GR'!E58:E64,'Workings - GR'!I20)*D98/2</f>
        <v>0</v>
      </c>
      <c r="M21" s="96">
        <f>IF(C96=A50,SUMIFS('PFS - GR'!J58:J64,'PFS - GR'!P58:P64,'Workings - GR'!A39,'PFS - GR'!E58:E64,'Workings - GR'!G20),0)</f>
        <v>0</v>
      </c>
      <c r="N21" s="101">
        <f>IF(C97=A50,SUMIFS('PFS - GR'!J58:J64,'PFS - GR'!P58:P64,'Workings - GR'!A39,'PFS - GR'!E58:E64,'Workings - GR'!H20),0)</f>
        <v>0</v>
      </c>
      <c r="O21" s="102">
        <f>SUMIFS('PFS - GR'!J58:J64,'PFS - GR'!P58:P64,'Workings - GR'!A39,'PFS - GR'!E58:E64,'Workings - GR'!I20)*D98/2</f>
        <v>0</v>
      </c>
      <c r="P21" s="96">
        <f>IF(C96=A50,SUMIFS('PFS - GR'!L58:L64,'PFS - GR'!P58:P64,'Workings - GR'!A39,'PFS - GR'!E58:E64,'Workings - GR'!G20),0)</f>
        <v>0</v>
      </c>
      <c r="Q21" s="101">
        <f>IF(C97=A50,SUMIFS('PFS - GR'!L58:L64,'PFS - GR'!P58:P64,'Workings - GR'!A39,'PFS - GR'!E58:E64,'Workings - GR'!H20),0)</f>
        <v>0</v>
      </c>
      <c r="R21" s="102">
        <f>SUMIFS('PFS - GR'!L58:L64,'PFS - GR'!P58:P64,'Workings - GR'!A39,'PFS - GR'!E58:E64,'Workings - GR'!I20)*D98/2</f>
        <v>0</v>
      </c>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row>
    <row r="22" spans="1:67" ht="21.75" thickBot="1" x14ac:dyDescent="0.4">
      <c r="A22" s="80"/>
      <c r="B22" s="77"/>
      <c r="C22" s="81"/>
      <c r="D22" s="82"/>
      <c r="E22" s="74"/>
      <c r="H22" s="82"/>
      <c r="I22" s="82"/>
      <c r="J22" s="82"/>
      <c r="K22" s="82"/>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row>
    <row r="23" spans="1:67" x14ac:dyDescent="0.35">
      <c r="A23" s="532" t="s">
        <v>169</v>
      </c>
      <c r="B23" s="533"/>
      <c r="C23" s="534"/>
    </row>
    <row r="24" spans="1:67" x14ac:dyDescent="0.25">
      <c r="A24" s="57" t="str">
        <f>'Workings - GR'!A96</f>
        <v xml:space="preserve"> </v>
      </c>
      <c r="B24" s="58" t="str">
        <f>'Workings - GR'!A97</f>
        <v xml:space="preserve"> </v>
      </c>
      <c r="C24" s="59" t="str">
        <f>'Workings - GR'!A98</f>
        <v>Joint</v>
      </c>
      <c r="D24" s="78"/>
      <c r="E24" s="79"/>
      <c r="F24" s="78"/>
      <c r="G24" s="78"/>
      <c r="H24" s="78"/>
      <c r="I24" s="78"/>
      <c r="J24" s="78"/>
      <c r="K24" s="78"/>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row>
    <row r="25" spans="1:67" ht="21.75" thickBot="1" x14ac:dyDescent="0.4">
      <c r="A25" s="96">
        <f>IF(C96=A50,SUMIF('PFS - GR'!E71:F77,'Workings - GR'!A24,'PFS - GR'!J71:K77),0)</f>
        <v>0</v>
      </c>
      <c r="B25" s="101">
        <f>IF(C97=A50,SUMIF('PFS - GR'!E71:F77,'Workings - GR'!B24,'PFS - GR'!J71:K77),0)</f>
        <v>0</v>
      </c>
      <c r="C25" s="102">
        <f>SUMIF('PFS - GR'!E71:F77,'Workings - GR'!C24,'PFS - GR'!J71:K77)*D98/2</f>
        <v>0</v>
      </c>
    </row>
    <row r="26" spans="1:67" ht="21.75" thickBot="1" x14ac:dyDescent="0.4">
      <c r="A26" s="77"/>
    </row>
    <row r="27" spans="1:67" s="68" customFormat="1" ht="24" x14ac:dyDescent="0.35">
      <c r="A27" s="526" t="s">
        <v>138</v>
      </c>
      <c r="B27" s="527"/>
      <c r="C27" s="527"/>
      <c r="D27" s="527"/>
      <c r="E27" s="527"/>
      <c r="F27" s="527"/>
      <c r="G27" s="527"/>
      <c r="H27" s="527"/>
      <c r="I27" s="527"/>
      <c r="J27" s="527"/>
      <c r="K27" s="527"/>
      <c r="L27" s="527"/>
      <c r="M27" s="527"/>
      <c r="N27" s="527"/>
      <c r="O27" s="527"/>
      <c r="P27" s="527"/>
      <c r="Q27" s="527"/>
      <c r="R27" s="528"/>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row>
    <row r="28" spans="1:67" s="68" customFormat="1" ht="24" thickBot="1" x14ac:dyDescent="0.4">
      <c r="A28" s="535">
        <f ca="1">TODAY()</f>
        <v>44909</v>
      </c>
      <c r="B28" s="536"/>
      <c r="C28" s="536"/>
      <c r="D28" s="536"/>
      <c r="E28" s="536"/>
      <c r="F28" s="536"/>
      <c r="G28" s="536"/>
      <c r="H28" s="536"/>
      <c r="I28" s="536"/>
      <c r="J28" s="536"/>
      <c r="K28" s="536"/>
      <c r="L28" s="536"/>
      <c r="M28" s="536"/>
      <c r="N28" s="536"/>
      <c r="O28" s="536"/>
      <c r="P28" s="536"/>
      <c r="Q28" s="536"/>
      <c r="R28" s="537"/>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row>
    <row r="29" spans="1:67" s="68" customFormat="1" ht="21.75" thickBot="1" x14ac:dyDescent="0.4">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row>
    <row r="30" spans="1:67" s="68" customFormat="1" ht="24" x14ac:dyDescent="0.35">
      <c r="A30" s="526" t="s">
        <v>85</v>
      </c>
      <c r="B30" s="527"/>
      <c r="C30" s="527"/>
      <c r="D30" s="527"/>
      <c r="E30" s="527"/>
      <c r="F30" s="527"/>
      <c r="G30" s="527"/>
      <c r="H30" s="527"/>
      <c r="I30" s="527"/>
      <c r="J30" s="527"/>
      <c r="K30" s="527"/>
      <c r="L30" s="527"/>
      <c r="M30" s="527"/>
      <c r="N30" s="527"/>
      <c r="O30" s="527"/>
      <c r="P30" s="527"/>
      <c r="Q30" s="527"/>
      <c r="R30" s="528"/>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row>
    <row r="31" spans="1:67" s="68" customFormat="1" ht="128.25" customHeight="1" thickBot="1" x14ac:dyDescent="0.4">
      <c r="A31" s="513" t="s">
        <v>222</v>
      </c>
      <c r="B31" s="514"/>
      <c r="C31" s="514"/>
      <c r="D31" s="514"/>
      <c r="E31" s="514"/>
      <c r="F31" s="514"/>
      <c r="G31" s="514"/>
      <c r="H31" s="514"/>
      <c r="I31" s="514"/>
      <c r="J31" s="514"/>
      <c r="K31" s="514"/>
      <c r="L31" s="514"/>
      <c r="M31" s="514"/>
      <c r="N31" s="514"/>
      <c r="O31" s="514"/>
      <c r="P31" s="514"/>
      <c r="Q31" s="514"/>
      <c r="R31" s="515"/>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row>
    <row r="32" spans="1:67" s="68" customFormat="1" ht="24" thickBot="1" x14ac:dyDescent="0.4">
      <c r="A32" s="12"/>
      <c r="B32" s="12"/>
      <c r="C32" s="12"/>
      <c r="D32" s="12"/>
      <c r="E32" s="12"/>
      <c r="F32" s="12"/>
      <c r="G32" s="12"/>
      <c r="H32" s="12"/>
      <c r="I32" s="12"/>
      <c r="J32" s="12"/>
      <c r="K32" s="12"/>
      <c r="L32" s="12"/>
      <c r="M32" s="12"/>
      <c r="N32" s="12"/>
      <c r="O32" s="12"/>
      <c r="P32" s="12"/>
      <c r="Q32" s="12"/>
      <c r="R32" s="12"/>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row>
    <row r="33" spans="1:67" s="68" customFormat="1" ht="32.25" customHeight="1" thickBot="1" x14ac:dyDescent="0.4">
      <c r="A33" s="516" t="s">
        <v>86</v>
      </c>
      <c r="B33" s="517"/>
      <c r="C33" s="517"/>
      <c r="D33" s="517"/>
      <c r="E33" s="517"/>
      <c r="F33" s="517"/>
      <c r="G33" s="517"/>
      <c r="H33" s="517"/>
      <c r="I33" s="517"/>
      <c r="J33" s="517"/>
      <c r="K33" s="517"/>
      <c r="L33" s="517"/>
      <c r="M33" s="517"/>
      <c r="N33" s="517"/>
      <c r="O33" s="517"/>
      <c r="P33" s="517"/>
      <c r="Q33" s="517"/>
      <c r="R33" s="518"/>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row>
    <row r="34" spans="1:67" s="68" customFormat="1" ht="128.25" customHeight="1" thickBot="1" x14ac:dyDescent="0.4">
      <c r="A34" s="519" t="s">
        <v>223</v>
      </c>
      <c r="B34" s="520"/>
      <c r="C34" s="520"/>
      <c r="D34" s="520"/>
      <c r="E34" s="520"/>
      <c r="F34" s="520"/>
      <c r="G34" s="520"/>
      <c r="H34" s="520"/>
      <c r="I34" s="520"/>
      <c r="J34" s="520"/>
      <c r="K34" s="520"/>
      <c r="L34" s="520"/>
      <c r="M34" s="520"/>
      <c r="N34" s="520"/>
      <c r="O34" s="520"/>
      <c r="P34" s="520"/>
      <c r="Q34" s="520"/>
      <c r="R34" s="521"/>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row>
    <row r="35" spans="1:67" s="68" customFormat="1" ht="23.25" x14ac:dyDescent="0.35">
      <c r="A35" s="12"/>
      <c r="B35" s="12"/>
      <c r="C35" s="12"/>
      <c r="D35" s="12"/>
      <c r="E35" s="12"/>
      <c r="F35" s="12"/>
      <c r="G35" s="12"/>
      <c r="H35" s="12"/>
      <c r="I35" s="12"/>
      <c r="J35" s="12"/>
      <c r="K35" s="12"/>
      <c r="L35" s="12"/>
      <c r="M35" s="12"/>
      <c r="N35" s="12"/>
      <c r="O35" s="12"/>
      <c r="P35" s="12"/>
      <c r="Q35" s="12"/>
      <c r="R35" s="12"/>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row>
    <row r="36" spans="1:67" s="68" customFormat="1" ht="24" x14ac:dyDescent="0.35">
      <c r="A36" s="76" t="s">
        <v>1</v>
      </c>
      <c r="B36" s="12"/>
      <c r="C36" s="12"/>
      <c r="D36" s="12"/>
      <c r="E36" s="12"/>
      <c r="F36" s="12"/>
      <c r="G36" s="12"/>
      <c r="H36" s="12"/>
      <c r="I36" s="12"/>
      <c r="J36" s="12"/>
      <c r="K36" s="12"/>
      <c r="L36" s="12"/>
      <c r="M36" s="12"/>
      <c r="N36" s="12"/>
      <c r="O36" s="12"/>
      <c r="P36" s="12"/>
      <c r="Q36" s="12"/>
      <c r="R36" s="12"/>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row>
    <row r="37" spans="1:67" s="68" customFormat="1" ht="24" thickBot="1" x14ac:dyDescent="0.4">
      <c r="A37" s="13"/>
      <c r="B37" s="12"/>
      <c r="C37" s="12"/>
      <c r="D37" s="12"/>
      <c r="E37" s="12"/>
      <c r="F37" s="12"/>
      <c r="G37" s="12"/>
      <c r="H37" s="12"/>
      <c r="I37" s="12"/>
      <c r="J37" s="12"/>
      <c r="K37" s="12"/>
      <c r="L37" s="12"/>
      <c r="M37" s="12"/>
      <c r="N37" s="12"/>
      <c r="O37" s="12"/>
      <c r="P37" s="12"/>
      <c r="Q37" s="12"/>
      <c r="R37" s="12"/>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row>
    <row r="38" spans="1:67" s="68" customFormat="1" ht="23.25" x14ac:dyDescent="0.35">
      <c r="A38" s="16" t="s">
        <v>191</v>
      </c>
      <c r="B38" s="12"/>
      <c r="C38" s="14"/>
      <c r="D38" s="12"/>
      <c r="E38" s="12"/>
      <c r="F38" s="12"/>
      <c r="G38" s="12"/>
      <c r="H38" s="12"/>
      <c r="I38" s="12"/>
      <c r="J38" s="12"/>
      <c r="K38" s="12"/>
      <c r="L38" s="12"/>
      <c r="M38" s="12"/>
      <c r="N38" s="12"/>
      <c r="O38" s="12"/>
      <c r="P38" s="12"/>
      <c r="Q38" s="12"/>
      <c r="R38" s="12"/>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row>
    <row r="39" spans="1:67" s="68" customFormat="1" ht="23.25" x14ac:dyDescent="0.35">
      <c r="A39" s="11" t="s">
        <v>192</v>
      </c>
      <c r="B39" s="12"/>
      <c r="C39" s="14"/>
      <c r="D39" s="12"/>
      <c r="E39" s="12"/>
      <c r="F39" s="12"/>
      <c r="G39" s="12"/>
      <c r="H39" s="12"/>
      <c r="I39" s="12"/>
      <c r="J39" s="12"/>
      <c r="K39" s="12"/>
      <c r="L39" s="12"/>
      <c r="M39" s="12"/>
      <c r="N39" s="12"/>
      <c r="O39" s="12"/>
      <c r="P39" s="12"/>
      <c r="Q39" s="12"/>
      <c r="R39" s="12"/>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row>
    <row r="40" spans="1:67" s="68" customFormat="1" ht="24" thickBot="1" x14ac:dyDescent="0.4">
      <c r="A40" s="17" t="s">
        <v>190</v>
      </c>
      <c r="B40" s="12"/>
      <c r="C40" s="14"/>
      <c r="D40" s="12"/>
      <c r="E40" s="12"/>
      <c r="F40" s="12"/>
      <c r="G40" s="12"/>
      <c r="H40" s="12"/>
      <c r="I40" s="12"/>
      <c r="J40" s="12"/>
      <c r="K40" s="12"/>
      <c r="L40" s="12"/>
      <c r="M40" s="12"/>
      <c r="N40" s="12"/>
      <c r="O40" s="12"/>
      <c r="P40" s="12"/>
      <c r="Q40" s="12"/>
      <c r="R40" s="12"/>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row>
    <row r="41" spans="1:67" s="68" customFormat="1" ht="24" thickBot="1" x14ac:dyDescent="0.4">
      <c r="A41" s="13"/>
      <c r="B41" s="12"/>
      <c r="C41" s="14"/>
      <c r="D41" s="12"/>
      <c r="E41" s="12"/>
      <c r="F41" s="12"/>
      <c r="G41" s="12"/>
      <c r="H41" s="12"/>
      <c r="I41" s="12"/>
      <c r="J41" s="12"/>
      <c r="K41" s="12"/>
      <c r="L41" s="12"/>
      <c r="M41" s="12"/>
      <c r="N41" s="12"/>
      <c r="O41" s="12"/>
      <c r="P41" s="12"/>
      <c r="Q41" s="12"/>
      <c r="R41" s="12"/>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row>
    <row r="42" spans="1:67" s="68" customFormat="1" ht="23.25" x14ac:dyDescent="0.35">
      <c r="A42" s="18" t="s">
        <v>193</v>
      </c>
      <c r="B42" s="19"/>
      <c r="C42" s="20"/>
      <c r="D42" s="12"/>
      <c r="E42" s="12"/>
      <c r="F42" s="12"/>
      <c r="G42" s="12"/>
      <c r="H42" s="12"/>
      <c r="I42" s="12"/>
      <c r="J42" s="12"/>
      <c r="K42" s="12"/>
      <c r="L42" s="12"/>
      <c r="M42" s="12"/>
      <c r="N42" s="12"/>
      <c r="O42" s="12"/>
      <c r="P42" s="12"/>
      <c r="Q42" s="12"/>
      <c r="R42" s="12"/>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row>
    <row r="43" spans="1:67" s="68" customFormat="1" ht="23.25" x14ac:dyDescent="0.35">
      <c r="A43" s="21" t="s">
        <v>194</v>
      </c>
      <c r="B43" s="12"/>
      <c r="C43" s="22"/>
      <c r="D43" s="12"/>
      <c r="E43" s="12"/>
      <c r="F43" s="12"/>
      <c r="G43" s="12"/>
      <c r="H43" s="12"/>
      <c r="I43" s="12"/>
      <c r="J43" s="12"/>
      <c r="K43" s="12"/>
      <c r="L43" s="12"/>
      <c r="M43" s="12"/>
      <c r="N43" s="12"/>
      <c r="O43" s="12"/>
      <c r="P43" s="12"/>
      <c r="Q43" s="12"/>
      <c r="R43" s="12"/>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row>
    <row r="44" spans="1:67" s="68" customFormat="1" ht="23.25" x14ac:dyDescent="0.35">
      <c r="A44" s="23" t="s">
        <v>195</v>
      </c>
      <c r="B44" s="12"/>
      <c r="C44" s="24"/>
      <c r="D44" s="12"/>
      <c r="E44" s="12"/>
      <c r="F44" s="12"/>
      <c r="G44" s="12"/>
      <c r="H44" s="12"/>
      <c r="I44" s="12"/>
      <c r="J44" s="12"/>
      <c r="K44" s="12"/>
      <c r="L44" s="12"/>
      <c r="M44" s="12"/>
      <c r="N44" s="12"/>
      <c r="O44" s="12"/>
      <c r="P44" s="12"/>
      <c r="Q44" s="12"/>
      <c r="R44" s="12"/>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row>
    <row r="45" spans="1:67" s="68" customFormat="1" ht="24" thickBot="1" x14ac:dyDescent="0.4">
      <c r="A45" s="25" t="s">
        <v>196</v>
      </c>
      <c r="B45" s="26"/>
      <c r="C45" s="27"/>
      <c r="D45" s="12"/>
      <c r="E45" s="12"/>
      <c r="F45" s="12"/>
      <c r="G45" s="12"/>
      <c r="H45" s="12"/>
      <c r="I45" s="12"/>
      <c r="J45" s="12"/>
      <c r="K45" s="12"/>
      <c r="L45" s="12"/>
      <c r="M45" s="12"/>
      <c r="N45" s="12"/>
      <c r="O45" s="12"/>
      <c r="P45" s="12"/>
      <c r="Q45" s="12"/>
      <c r="R45" s="12"/>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row>
    <row r="46" spans="1:67" s="68" customFormat="1" ht="24" thickBot="1" x14ac:dyDescent="0.4">
      <c r="A46" s="13"/>
      <c r="B46" s="12"/>
      <c r="C46" s="12"/>
      <c r="D46" s="12"/>
      <c r="E46" s="12"/>
      <c r="F46" s="12"/>
      <c r="G46" s="12"/>
      <c r="H46" s="12"/>
      <c r="I46" s="12"/>
      <c r="J46" s="12"/>
      <c r="K46" s="12"/>
      <c r="L46" s="12"/>
      <c r="M46" s="12"/>
      <c r="N46" s="12"/>
      <c r="O46" s="12"/>
      <c r="P46" s="12"/>
      <c r="Q46" s="12"/>
      <c r="R46" s="12"/>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row>
    <row r="47" spans="1:67" s="68" customFormat="1" ht="23.25" x14ac:dyDescent="0.35">
      <c r="A47" s="16" t="s">
        <v>197</v>
      </c>
      <c r="B47" s="12"/>
      <c r="C47" s="12"/>
      <c r="D47" s="12"/>
      <c r="E47" s="12"/>
      <c r="F47" s="12"/>
      <c r="G47" s="12"/>
      <c r="H47" s="12"/>
      <c r="I47" s="12"/>
      <c r="J47" s="12"/>
      <c r="K47" s="12"/>
      <c r="L47" s="12"/>
      <c r="M47" s="12"/>
      <c r="N47" s="12"/>
      <c r="O47" s="12"/>
      <c r="P47" s="12"/>
      <c r="Q47" s="12"/>
      <c r="R47" s="12"/>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row>
    <row r="48" spans="1:67" s="68" customFormat="1" ht="24" thickBot="1" x14ac:dyDescent="0.4">
      <c r="A48" s="17" t="s">
        <v>198</v>
      </c>
      <c r="B48" s="12"/>
      <c r="C48" s="12"/>
      <c r="D48" s="12"/>
      <c r="E48" s="12"/>
      <c r="F48" s="12"/>
      <c r="G48" s="12"/>
      <c r="H48" s="12"/>
      <c r="I48" s="12"/>
      <c r="J48" s="12"/>
      <c r="K48" s="12"/>
      <c r="L48" s="12"/>
      <c r="M48" s="12"/>
      <c r="N48" s="12"/>
      <c r="O48" s="12"/>
      <c r="P48" s="12"/>
      <c r="Q48" s="12"/>
      <c r="R48" s="12"/>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row>
    <row r="49" spans="1:67" s="68" customFormat="1" ht="24" thickBot="1" x14ac:dyDescent="0.4">
      <c r="A49" s="13"/>
      <c r="B49" s="12"/>
      <c r="C49" s="12"/>
      <c r="D49" s="12"/>
      <c r="E49" s="12"/>
      <c r="F49" s="12"/>
      <c r="G49" s="12"/>
      <c r="H49" s="12"/>
      <c r="I49" s="12"/>
      <c r="J49" s="12"/>
      <c r="K49" s="12"/>
      <c r="L49" s="12"/>
      <c r="M49" s="12"/>
      <c r="N49" s="12"/>
      <c r="O49" s="12"/>
      <c r="P49" s="12"/>
      <c r="Q49" s="12"/>
      <c r="R49" s="12"/>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row>
    <row r="50" spans="1:67" s="68" customFormat="1" ht="23.25" x14ac:dyDescent="0.35">
      <c r="A50" s="16" t="s">
        <v>188</v>
      </c>
      <c r="B50" s="12"/>
      <c r="C50" s="12"/>
      <c r="D50" s="12"/>
      <c r="E50" s="12"/>
      <c r="F50" s="12"/>
      <c r="G50" s="12"/>
      <c r="H50" s="12"/>
      <c r="I50" s="12"/>
      <c r="J50" s="12"/>
      <c r="K50" s="12"/>
      <c r="L50" s="12"/>
      <c r="M50" s="12"/>
      <c r="N50" s="12"/>
      <c r="O50" s="12"/>
      <c r="P50" s="12"/>
      <c r="Q50" s="12"/>
      <c r="R50" s="12"/>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row>
    <row r="51" spans="1:67" s="68" customFormat="1" ht="23.25" x14ac:dyDescent="0.35">
      <c r="A51" s="11" t="s">
        <v>189</v>
      </c>
      <c r="B51" s="12"/>
      <c r="C51" s="12"/>
      <c r="D51" s="12"/>
      <c r="E51" s="12"/>
      <c r="F51" s="12"/>
      <c r="G51" s="12"/>
      <c r="H51" s="12"/>
      <c r="I51" s="12"/>
      <c r="J51" s="12"/>
      <c r="K51" s="12"/>
      <c r="L51" s="12"/>
      <c r="M51" s="12"/>
      <c r="N51" s="12"/>
      <c r="O51" s="12"/>
      <c r="P51" s="12"/>
      <c r="Q51" s="12"/>
      <c r="R51" s="12"/>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row>
    <row r="52" spans="1:67" s="68" customFormat="1" ht="24" thickBot="1" x14ac:dyDescent="0.4">
      <c r="A52" s="17" t="s">
        <v>190</v>
      </c>
      <c r="B52" s="13"/>
      <c r="C52" s="12"/>
      <c r="D52" s="12"/>
      <c r="E52" s="12"/>
      <c r="F52" s="12"/>
      <c r="G52" s="12"/>
      <c r="H52" s="12"/>
      <c r="I52" s="12"/>
      <c r="J52" s="12"/>
      <c r="K52" s="12"/>
      <c r="L52" s="12"/>
      <c r="M52" s="12"/>
      <c r="N52" s="12"/>
      <c r="O52" s="12"/>
      <c r="P52" s="12"/>
      <c r="Q52" s="12"/>
      <c r="R52" s="12"/>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row>
    <row r="53" spans="1:67" s="68" customFormat="1" ht="24" thickBot="1" x14ac:dyDescent="0.4">
      <c r="A53" s="13"/>
      <c r="B53" s="12"/>
      <c r="C53" s="14"/>
      <c r="D53" s="14"/>
      <c r="E53" s="14"/>
      <c r="F53" s="14"/>
      <c r="G53" s="14"/>
      <c r="H53" s="14"/>
      <c r="I53" s="14"/>
      <c r="J53" s="12"/>
      <c r="K53" s="12"/>
      <c r="L53" s="12"/>
      <c r="M53" s="12"/>
      <c r="N53" s="12"/>
      <c r="O53" s="12"/>
      <c r="P53" s="12"/>
      <c r="Q53" s="12"/>
      <c r="R53" s="12"/>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row>
    <row r="54" spans="1:67" s="68" customFormat="1" ht="24" x14ac:dyDescent="0.35">
      <c r="A54" s="28" t="s">
        <v>204</v>
      </c>
      <c r="B54" s="29"/>
      <c r="C54" s="29" t="s">
        <v>356</v>
      </c>
      <c r="D54" s="29"/>
      <c r="E54" s="35"/>
      <c r="F54" s="36"/>
      <c r="G54" s="37"/>
      <c r="H54" s="37"/>
      <c r="I54" s="37"/>
      <c r="J54" s="37"/>
      <c r="K54" s="37"/>
      <c r="L54" s="37"/>
      <c r="M54" s="37"/>
      <c r="N54" s="37"/>
      <c r="O54" s="37"/>
      <c r="P54" s="37"/>
      <c r="Q54" s="37"/>
      <c r="R54" s="37"/>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row>
    <row r="55" spans="1:67" s="68" customFormat="1" ht="24" x14ac:dyDescent="0.35">
      <c r="A55" s="31" t="s">
        <v>360</v>
      </c>
      <c r="B55" s="13"/>
      <c r="C55" s="13" t="s">
        <v>356</v>
      </c>
      <c r="D55" s="60"/>
      <c r="E55" s="37"/>
      <c r="F55" s="38"/>
      <c r="G55" s="37"/>
      <c r="H55" s="37"/>
      <c r="I55" s="37"/>
      <c r="J55" s="37"/>
      <c r="K55" s="37"/>
      <c r="L55" s="37"/>
      <c r="M55" s="37"/>
      <c r="N55" s="37"/>
      <c r="O55" s="37"/>
      <c r="P55" s="37"/>
      <c r="Q55" s="37"/>
      <c r="R55" s="37"/>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row>
    <row r="56" spans="1:67" s="68" customFormat="1" ht="24" x14ac:dyDescent="0.35">
      <c r="A56" s="31" t="s">
        <v>205</v>
      </c>
      <c r="B56" s="13"/>
      <c r="C56" s="13" t="s">
        <v>356</v>
      </c>
      <c r="D56" s="60"/>
      <c r="E56" s="37"/>
      <c r="F56" s="38"/>
      <c r="G56" s="37"/>
      <c r="H56" s="37"/>
      <c r="I56" s="37"/>
      <c r="J56" s="37"/>
      <c r="K56" s="37"/>
      <c r="L56" s="37"/>
      <c r="M56" s="37"/>
      <c r="N56" s="37"/>
      <c r="O56" s="37"/>
      <c r="P56" s="37"/>
      <c r="Q56" s="37"/>
      <c r="R56" s="37"/>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row>
    <row r="57" spans="1:67" s="68" customFormat="1" ht="24" x14ac:dyDescent="0.35">
      <c r="A57" s="31" t="s">
        <v>206</v>
      </c>
      <c r="B57" s="13"/>
      <c r="C57" s="13" t="s">
        <v>356</v>
      </c>
      <c r="D57" s="60"/>
      <c r="E57" s="37"/>
      <c r="F57" s="38"/>
      <c r="G57" s="37"/>
      <c r="H57" s="37"/>
      <c r="I57" s="37"/>
      <c r="J57" s="37"/>
      <c r="K57" s="37"/>
      <c r="L57" s="37"/>
      <c r="M57" s="37"/>
      <c r="N57" s="37"/>
      <c r="O57" s="37"/>
      <c r="P57" s="37"/>
      <c r="Q57" s="37"/>
      <c r="R57" s="37"/>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row>
    <row r="58" spans="1:67" s="68" customFormat="1" ht="24" x14ac:dyDescent="0.35">
      <c r="A58" s="31" t="s">
        <v>358</v>
      </c>
      <c r="B58" s="13"/>
      <c r="C58" s="13" t="s">
        <v>356</v>
      </c>
      <c r="D58" s="60"/>
      <c r="E58" s="37"/>
      <c r="F58" s="38"/>
      <c r="G58" s="37"/>
      <c r="H58" s="37"/>
      <c r="I58" s="37"/>
      <c r="J58" s="37"/>
      <c r="K58" s="37"/>
      <c r="L58" s="37"/>
      <c r="M58" s="37"/>
      <c r="N58" s="37"/>
      <c r="O58" s="37"/>
      <c r="P58" s="37"/>
      <c r="Q58" s="37"/>
      <c r="R58" s="37"/>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row>
    <row r="59" spans="1:67" s="68" customFormat="1" ht="24" x14ac:dyDescent="0.35">
      <c r="A59" s="31" t="s">
        <v>359</v>
      </c>
      <c r="B59" s="13"/>
      <c r="C59" s="13" t="s">
        <v>356</v>
      </c>
      <c r="D59" s="60"/>
      <c r="E59" s="37"/>
      <c r="F59" s="38"/>
      <c r="G59" s="37"/>
      <c r="H59" s="37"/>
      <c r="I59" s="37"/>
      <c r="J59" s="37"/>
      <c r="K59" s="37"/>
      <c r="L59" s="37"/>
      <c r="M59" s="37"/>
      <c r="N59" s="37"/>
      <c r="O59" s="37"/>
      <c r="P59" s="37"/>
      <c r="Q59" s="37"/>
      <c r="R59" s="37"/>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row>
    <row r="60" spans="1:67" s="68" customFormat="1" ht="24" x14ac:dyDescent="0.35">
      <c r="A60" s="31" t="s">
        <v>207</v>
      </c>
      <c r="B60" s="13"/>
      <c r="C60" s="13" t="s">
        <v>356</v>
      </c>
      <c r="D60" s="60"/>
      <c r="E60" s="37"/>
      <c r="F60" s="38"/>
      <c r="G60" s="37"/>
      <c r="H60" s="37"/>
      <c r="I60" s="37"/>
      <c r="J60" s="37"/>
      <c r="K60" s="37"/>
      <c r="L60" s="37"/>
      <c r="M60" s="37"/>
      <c r="N60" s="37"/>
      <c r="O60" s="37"/>
      <c r="P60" s="37"/>
      <c r="Q60" s="37"/>
      <c r="R60" s="37"/>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row>
    <row r="61" spans="1:67" s="68" customFormat="1" ht="24" x14ac:dyDescent="0.35">
      <c r="A61" s="31" t="s">
        <v>208</v>
      </c>
      <c r="B61" s="13"/>
      <c r="C61" s="13" t="s">
        <v>356</v>
      </c>
      <c r="D61" s="60"/>
      <c r="E61" s="37"/>
      <c r="F61" s="38"/>
      <c r="G61" s="37"/>
      <c r="H61" s="37"/>
      <c r="I61" s="37"/>
      <c r="J61" s="37"/>
      <c r="K61" s="37"/>
      <c r="L61" s="37"/>
      <c r="M61" s="37"/>
      <c r="N61" s="37"/>
      <c r="O61" s="37"/>
      <c r="P61" s="37"/>
      <c r="Q61" s="37"/>
      <c r="R61" s="37"/>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row>
    <row r="62" spans="1:67" s="68" customFormat="1" ht="24" x14ac:dyDescent="0.35">
      <c r="A62" s="31" t="s">
        <v>211</v>
      </c>
      <c r="B62" s="13"/>
      <c r="C62" s="13" t="s">
        <v>356</v>
      </c>
      <c r="D62" s="60"/>
      <c r="E62" s="37"/>
      <c r="F62" s="38"/>
      <c r="G62" s="37"/>
      <c r="H62" s="37"/>
      <c r="I62" s="37"/>
      <c r="J62" s="37"/>
      <c r="K62" s="37"/>
      <c r="L62" s="37"/>
      <c r="M62" s="37"/>
      <c r="N62" s="37"/>
      <c r="O62" s="37"/>
      <c r="P62" s="37"/>
      <c r="Q62" s="37"/>
      <c r="R62" s="37"/>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row>
    <row r="63" spans="1:67" s="68" customFormat="1" ht="24" x14ac:dyDescent="0.35">
      <c r="A63" s="31" t="s">
        <v>212</v>
      </c>
      <c r="B63" s="13"/>
      <c r="C63" s="13" t="s">
        <v>356</v>
      </c>
      <c r="D63" s="60"/>
      <c r="E63" s="37"/>
      <c r="F63" s="38"/>
      <c r="G63" s="37"/>
      <c r="H63" s="37"/>
      <c r="I63" s="37"/>
      <c r="J63" s="37"/>
      <c r="K63" s="37"/>
      <c r="L63" s="37"/>
      <c r="M63" s="37"/>
      <c r="N63" s="37"/>
      <c r="O63" s="37"/>
      <c r="P63" s="37"/>
      <c r="Q63" s="37"/>
      <c r="R63" s="37"/>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row>
    <row r="64" spans="1:67" s="68" customFormat="1" ht="24" x14ac:dyDescent="0.35">
      <c r="A64" s="31" t="s">
        <v>209</v>
      </c>
      <c r="B64" s="13"/>
      <c r="C64" s="13" t="s">
        <v>357</v>
      </c>
      <c r="D64" s="60"/>
      <c r="E64" s="37"/>
      <c r="F64" s="38"/>
      <c r="G64" s="37"/>
      <c r="H64" s="37"/>
      <c r="I64" s="37"/>
      <c r="J64" s="37"/>
      <c r="K64" s="37"/>
      <c r="L64" s="37"/>
      <c r="M64" s="37"/>
      <c r="N64" s="37"/>
      <c r="O64" s="37"/>
      <c r="P64" s="37"/>
      <c r="Q64" s="37"/>
      <c r="R64" s="37"/>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row>
    <row r="65" spans="1:67" s="68" customFormat="1" ht="24.75" thickBot="1" x14ac:dyDescent="0.4">
      <c r="A65" s="32" t="s">
        <v>210</v>
      </c>
      <c r="B65" s="33"/>
      <c r="C65" s="33" t="s">
        <v>357</v>
      </c>
      <c r="D65" s="61"/>
      <c r="E65" s="39"/>
      <c r="F65" s="40"/>
      <c r="G65" s="37"/>
      <c r="H65" s="37"/>
      <c r="I65" s="37"/>
      <c r="J65" s="37"/>
      <c r="K65" s="37"/>
      <c r="L65" s="37"/>
      <c r="M65" s="37"/>
      <c r="N65" s="37"/>
      <c r="O65" s="37"/>
      <c r="P65" s="37"/>
      <c r="Q65" s="37"/>
      <c r="R65" s="37"/>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row>
    <row r="66" spans="1:67" s="68" customFormat="1" ht="24.75" thickBot="1" x14ac:dyDescent="0.4">
      <c r="A66" s="75"/>
      <c r="B66" s="13"/>
      <c r="C66" s="13"/>
      <c r="D66" s="13"/>
      <c r="E66" s="37"/>
      <c r="F66" s="37"/>
      <c r="G66" s="37"/>
      <c r="H66" s="37"/>
      <c r="I66" s="37"/>
      <c r="J66" s="37"/>
      <c r="K66" s="37"/>
      <c r="L66" s="37"/>
      <c r="M66" s="37"/>
      <c r="N66" s="37"/>
      <c r="O66" s="37"/>
      <c r="P66" s="37"/>
      <c r="Q66" s="37"/>
      <c r="R66" s="37"/>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row>
    <row r="67" spans="1:67" s="68" customFormat="1" ht="23.25" x14ac:dyDescent="0.35">
      <c r="A67" s="34" t="s">
        <v>122</v>
      </c>
      <c r="B67" s="29"/>
      <c r="C67" s="35"/>
      <c r="D67" s="36"/>
      <c r="E67" s="37"/>
      <c r="F67" s="37"/>
      <c r="G67" s="37"/>
      <c r="H67" s="37"/>
      <c r="I67" s="37"/>
      <c r="J67" s="37"/>
      <c r="K67" s="37"/>
      <c r="L67" s="37"/>
      <c r="M67" s="37"/>
      <c r="N67" s="37"/>
      <c r="O67" s="37"/>
      <c r="P67" s="37"/>
      <c r="Q67" s="71"/>
      <c r="R67" s="72"/>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row>
    <row r="68" spans="1:67" s="68" customFormat="1" ht="23.25" x14ac:dyDescent="0.35">
      <c r="A68" s="23" t="s">
        <v>199</v>
      </c>
      <c r="B68" s="13"/>
      <c r="C68" s="37"/>
      <c r="D68" s="38"/>
      <c r="E68" s="37"/>
      <c r="F68" s="37"/>
      <c r="G68" s="37"/>
      <c r="H68" s="37"/>
      <c r="I68" s="37"/>
      <c r="J68" s="37"/>
      <c r="K68" s="37"/>
      <c r="L68" s="37"/>
      <c r="M68" s="37"/>
      <c r="N68" s="37"/>
      <c r="O68" s="37"/>
      <c r="P68" s="37"/>
      <c r="Q68" s="71"/>
      <c r="R68" s="72"/>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row>
    <row r="69" spans="1:67" s="68" customFormat="1" ht="23.25" x14ac:dyDescent="0.35">
      <c r="A69" s="23" t="s">
        <v>200</v>
      </c>
      <c r="B69" s="13"/>
      <c r="C69" s="37"/>
      <c r="D69" s="38"/>
      <c r="E69" s="37"/>
      <c r="F69" s="37"/>
      <c r="G69" s="37"/>
      <c r="H69" s="37"/>
      <c r="I69" s="37"/>
      <c r="J69" s="37"/>
      <c r="K69" s="37"/>
      <c r="L69" s="37"/>
      <c r="M69" s="37"/>
      <c r="N69" s="37"/>
      <c r="O69" s="37"/>
      <c r="P69" s="37"/>
      <c r="Q69" s="71"/>
      <c r="R69" s="72"/>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row>
    <row r="70" spans="1:67" s="68" customFormat="1" ht="23.25" x14ac:dyDescent="0.35">
      <c r="A70" s="23" t="s">
        <v>2</v>
      </c>
      <c r="B70" s="13"/>
      <c r="C70" s="37"/>
      <c r="D70" s="38"/>
      <c r="E70" s="37"/>
      <c r="F70" s="37"/>
      <c r="G70" s="37"/>
      <c r="H70" s="37"/>
      <c r="I70" s="37"/>
      <c r="J70" s="37"/>
      <c r="K70" s="37"/>
      <c r="L70" s="37"/>
      <c r="M70" s="37"/>
      <c r="N70" s="37"/>
      <c r="O70" s="37"/>
      <c r="P70" s="37"/>
      <c r="Q70" s="71"/>
      <c r="R70" s="72"/>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row>
    <row r="71" spans="1:67" s="68" customFormat="1" ht="23.25" x14ac:dyDescent="0.35">
      <c r="A71" s="23" t="s">
        <v>201</v>
      </c>
      <c r="B71" s="13"/>
      <c r="C71" s="37"/>
      <c r="D71" s="38"/>
      <c r="E71" s="37"/>
      <c r="F71" s="37"/>
      <c r="G71" s="37"/>
      <c r="H71" s="37"/>
      <c r="I71" s="37"/>
      <c r="J71" s="37"/>
      <c r="K71" s="37"/>
      <c r="L71" s="37"/>
      <c r="M71" s="37"/>
      <c r="N71" s="37"/>
      <c r="O71" s="37"/>
      <c r="P71" s="37"/>
      <c r="Q71" s="71"/>
      <c r="R71" s="72"/>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row>
    <row r="72" spans="1:67" s="68" customFormat="1" ht="23.25" x14ac:dyDescent="0.35">
      <c r="A72" s="23" t="s">
        <v>4</v>
      </c>
      <c r="B72" s="13"/>
      <c r="C72" s="37"/>
      <c r="D72" s="38"/>
      <c r="E72" s="37"/>
      <c r="F72" s="37"/>
      <c r="G72" s="37"/>
      <c r="H72" s="37"/>
      <c r="I72" s="37"/>
      <c r="J72" s="37"/>
      <c r="K72" s="37"/>
      <c r="L72" s="37"/>
      <c r="M72" s="37"/>
      <c r="N72" s="37"/>
      <c r="O72" s="37"/>
      <c r="P72" s="37"/>
      <c r="Q72" s="71"/>
      <c r="R72" s="72"/>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row>
    <row r="73" spans="1:67" s="68" customFormat="1" ht="23.25" x14ac:dyDescent="0.35">
      <c r="A73" s="23" t="s">
        <v>3</v>
      </c>
      <c r="B73" s="13"/>
      <c r="C73" s="37"/>
      <c r="D73" s="38"/>
      <c r="E73" s="37"/>
      <c r="F73" s="37"/>
      <c r="G73" s="37"/>
      <c r="H73" s="37"/>
      <c r="I73" s="37"/>
      <c r="J73" s="37"/>
      <c r="K73" s="37"/>
      <c r="L73" s="37"/>
      <c r="M73" s="37"/>
      <c r="N73" s="37"/>
      <c r="O73" s="37"/>
      <c r="P73" s="37"/>
      <c r="Q73" s="71"/>
      <c r="R73" s="72"/>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row>
    <row r="74" spans="1:67" s="68" customFormat="1" ht="23.25" x14ac:dyDescent="0.35">
      <c r="A74" s="23" t="s">
        <v>5</v>
      </c>
      <c r="B74" s="13"/>
      <c r="C74" s="37"/>
      <c r="D74" s="38"/>
      <c r="E74" s="37"/>
      <c r="F74" s="37"/>
      <c r="G74" s="37"/>
      <c r="H74" s="37"/>
      <c r="I74" s="37"/>
      <c r="J74" s="37"/>
      <c r="K74" s="37"/>
      <c r="L74" s="37"/>
      <c r="M74" s="37"/>
      <c r="N74" s="37"/>
      <c r="O74" s="37"/>
      <c r="P74" s="37"/>
      <c r="Q74" s="71"/>
      <c r="R74" s="72"/>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row>
    <row r="75" spans="1:67" s="68" customFormat="1" ht="23.25" x14ac:dyDescent="0.35">
      <c r="A75" s="23" t="s">
        <v>6</v>
      </c>
      <c r="B75" s="13"/>
      <c r="C75" s="37"/>
      <c r="D75" s="38"/>
      <c r="E75" s="37"/>
      <c r="F75" s="37"/>
      <c r="G75" s="37"/>
      <c r="H75" s="37"/>
      <c r="I75" s="37"/>
      <c r="J75" s="37"/>
      <c r="K75" s="37"/>
      <c r="L75" s="37"/>
      <c r="M75" s="37"/>
      <c r="N75" s="37"/>
      <c r="O75" s="37"/>
      <c r="P75" s="37"/>
      <c r="Q75" s="71"/>
      <c r="R75" s="72"/>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row>
    <row r="76" spans="1:67" s="68" customFormat="1" ht="23.25" x14ac:dyDescent="0.35">
      <c r="A76" s="23" t="s">
        <v>202</v>
      </c>
      <c r="B76" s="13"/>
      <c r="C76" s="37"/>
      <c r="D76" s="38"/>
      <c r="E76" s="37"/>
      <c r="F76" s="37"/>
      <c r="G76" s="37"/>
      <c r="H76" s="37"/>
      <c r="I76" s="37"/>
      <c r="J76" s="37"/>
      <c r="K76" s="37"/>
      <c r="L76" s="37"/>
      <c r="M76" s="37"/>
      <c r="N76" s="37"/>
      <c r="O76" s="37"/>
      <c r="P76" s="37"/>
      <c r="Q76" s="71"/>
      <c r="R76" s="72"/>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row>
    <row r="77" spans="1:67" s="68" customFormat="1" ht="23.25" x14ac:dyDescent="0.35">
      <c r="A77" s="23" t="s">
        <v>123</v>
      </c>
      <c r="B77" s="13"/>
      <c r="C77" s="37"/>
      <c r="D77" s="38"/>
      <c r="E77" s="37"/>
      <c r="F77" s="37"/>
      <c r="G77" s="37"/>
      <c r="H77" s="37"/>
      <c r="I77" s="37"/>
      <c r="J77" s="37"/>
      <c r="K77" s="37"/>
      <c r="L77" s="37"/>
      <c r="M77" s="37"/>
      <c r="N77" s="37"/>
      <c r="O77" s="37"/>
      <c r="P77" s="37"/>
      <c r="Q77" s="71"/>
      <c r="R77" s="72"/>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row>
    <row r="78" spans="1:67" s="68" customFormat="1" ht="24" thickBot="1" x14ac:dyDescent="0.4">
      <c r="A78" s="25" t="s">
        <v>203</v>
      </c>
      <c r="B78" s="33"/>
      <c r="C78" s="39"/>
      <c r="D78" s="40"/>
      <c r="E78" s="37"/>
      <c r="F78" s="37"/>
      <c r="G78" s="37"/>
      <c r="H78" s="37"/>
      <c r="I78" s="37"/>
      <c r="J78" s="37"/>
      <c r="K78" s="37"/>
      <c r="L78" s="37"/>
      <c r="M78" s="37"/>
      <c r="N78" s="37"/>
      <c r="O78" s="37"/>
      <c r="P78" s="37"/>
      <c r="Q78" s="71"/>
      <c r="R78" s="72"/>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row>
    <row r="79" spans="1:67" s="68" customFormat="1" ht="24" thickBot="1" x14ac:dyDescent="0.4">
      <c r="A79" s="13"/>
      <c r="B79" s="13"/>
      <c r="C79" s="37"/>
      <c r="D79" s="37"/>
      <c r="E79" s="37"/>
      <c r="F79" s="37"/>
      <c r="G79" s="37"/>
      <c r="H79" s="37"/>
      <c r="I79" s="37"/>
      <c r="J79" s="37"/>
      <c r="K79" s="37"/>
      <c r="L79" s="37"/>
      <c r="M79" s="37"/>
      <c r="N79" s="37"/>
      <c r="O79" s="37"/>
      <c r="P79" s="37"/>
      <c r="Q79" s="71"/>
      <c r="R79" s="72"/>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row>
    <row r="80" spans="1:67" s="68" customFormat="1" ht="23.25" x14ac:dyDescent="0.35">
      <c r="A80" s="34" t="s">
        <v>213</v>
      </c>
      <c r="B80" s="42"/>
      <c r="C80" s="42"/>
      <c r="D80" s="43"/>
      <c r="E80" s="41"/>
      <c r="F80" s="41"/>
      <c r="G80" s="41"/>
      <c r="H80" s="41"/>
      <c r="I80" s="41"/>
      <c r="J80" s="41"/>
      <c r="K80" s="41"/>
      <c r="L80" s="41"/>
      <c r="M80" s="41"/>
      <c r="N80" s="41"/>
      <c r="O80" s="41"/>
      <c r="P80" s="41"/>
      <c r="Q80" s="41"/>
      <c r="R80" s="41"/>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row>
    <row r="81" spans="1:67" s="68" customFormat="1" ht="23.25" x14ac:dyDescent="0.35">
      <c r="A81" s="44" t="s">
        <v>214</v>
      </c>
      <c r="B81" s="41"/>
      <c r="C81" s="41"/>
      <c r="D81" s="45"/>
      <c r="E81" s="41"/>
      <c r="F81" s="41"/>
      <c r="G81" s="41"/>
      <c r="H81" s="41"/>
      <c r="I81" s="41"/>
      <c r="J81" s="41"/>
      <c r="K81" s="41"/>
      <c r="L81" s="41"/>
      <c r="M81" s="41"/>
      <c r="N81" s="41"/>
      <c r="O81" s="41"/>
      <c r="P81" s="41"/>
      <c r="Q81" s="41"/>
      <c r="R81" s="41"/>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row>
    <row r="82" spans="1:67" s="68" customFormat="1" ht="23.25" x14ac:dyDescent="0.35">
      <c r="A82" s="23" t="s">
        <v>215</v>
      </c>
      <c r="B82" s="13"/>
      <c r="C82" s="13"/>
      <c r="D82" s="46"/>
      <c r="E82" s="13"/>
      <c r="F82" s="13"/>
      <c r="G82" s="13"/>
      <c r="H82" s="13"/>
      <c r="I82" s="13"/>
      <c r="J82" s="13"/>
      <c r="K82" s="13"/>
      <c r="L82" s="13"/>
      <c r="M82" s="13"/>
      <c r="N82" s="13"/>
      <c r="O82" s="13"/>
      <c r="P82" s="13"/>
      <c r="Q82" s="13"/>
      <c r="R82" s="13"/>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row>
    <row r="83" spans="1:67" s="68" customFormat="1" ht="24" thickBot="1" x14ac:dyDescent="0.4">
      <c r="A83" s="25" t="s">
        <v>216</v>
      </c>
      <c r="B83" s="33"/>
      <c r="C83" s="33"/>
      <c r="D83" s="47"/>
      <c r="E83" s="13"/>
      <c r="F83" s="13"/>
      <c r="G83" s="13"/>
      <c r="H83" s="13"/>
      <c r="I83" s="13"/>
      <c r="J83" s="13"/>
      <c r="K83" s="13"/>
      <c r="L83" s="13"/>
      <c r="M83" s="13"/>
      <c r="N83" s="13"/>
      <c r="O83" s="13"/>
      <c r="P83" s="13"/>
      <c r="Q83" s="13"/>
      <c r="R83" s="13"/>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row>
    <row r="84" spans="1:67" s="68" customFormat="1" ht="24" thickBot="1" x14ac:dyDescent="0.4">
      <c r="A84" s="13"/>
      <c r="B84" s="13"/>
      <c r="C84" s="13"/>
      <c r="D84" s="13"/>
      <c r="E84" s="13"/>
      <c r="F84" s="13"/>
      <c r="G84" s="13"/>
      <c r="H84" s="13"/>
      <c r="I84" s="13"/>
      <c r="J84" s="13"/>
      <c r="K84" s="13"/>
      <c r="L84" s="13"/>
      <c r="M84" s="13"/>
      <c r="N84" s="13"/>
      <c r="O84" s="13"/>
      <c r="P84" s="13"/>
      <c r="Q84" s="13"/>
      <c r="R84" s="13"/>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row>
    <row r="85" spans="1:67" s="68" customFormat="1" ht="23.25" x14ac:dyDescent="0.35">
      <c r="A85" s="34" t="s">
        <v>217</v>
      </c>
      <c r="B85" s="48"/>
      <c r="C85" s="48"/>
      <c r="D85" s="49"/>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row>
    <row r="86" spans="1:67" s="68" customFormat="1" ht="23.25" x14ac:dyDescent="0.35">
      <c r="A86" s="23" t="s">
        <v>218</v>
      </c>
      <c r="B86" s="50"/>
      <c r="C86" s="50"/>
      <c r="D86" s="51"/>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row>
    <row r="87" spans="1:67" s="68" customFormat="1" ht="23.25" x14ac:dyDescent="0.35">
      <c r="A87" s="23" t="s">
        <v>219</v>
      </c>
      <c r="B87" s="50"/>
      <c r="C87" s="50"/>
      <c r="D87" s="51"/>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row>
    <row r="88" spans="1:67" s="68" customFormat="1" ht="23.25" x14ac:dyDescent="0.35">
      <c r="A88" s="23" t="s">
        <v>220</v>
      </c>
      <c r="B88" s="50"/>
      <c r="C88" s="50"/>
      <c r="D88" s="51"/>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row>
    <row r="89" spans="1:67" s="68" customFormat="1" ht="24" thickBot="1" x14ac:dyDescent="0.4">
      <c r="A89" s="25" t="s">
        <v>221</v>
      </c>
      <c r="B89" s="52"/>
      <c r="C89" s="52"/>
      <c r="D89" s="53"/>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row>
    <row r="90" spans="1:67" s="68" customFormat="1" ht="24" thickBot="1" x14ac:dyDescent="0.4">
      <c r="A90" s="13"/>
      <c r="B90" s="13"/>
      <c r="C90" s="13"/>
      <c r="D90" s="13"/>
      <c r="E90" s="13"/>
      <c r="F90" s="13"/>
      <c r="G90" s="13"/>
      <c r="H90" s="13"/>
      <c r="I90" s="13"/>
      <c r="J90" s="13"/>
      <c r="K90" s="13"/>
      <c r="L90" s="13"/>
      <c r="M90" s="13"/>
      <c r="N90" s="13"/>
      <c r="O90" s="13"/>
      <c r="P90" s="13"/>
      <c r="Q90" s="13"/>
      <c r="R90" s="13"/>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row>
    <row r="91" spans="1:67" s="68" customFormat="1" ht="23.25" x14ac:dyDescent="0.35">
      <c r="A91" s="34" t="str">
        <f>'PFS - GR'!F22</f>
        <v xml:space="preserve"> </v>
      </c>
      <c r="B91" s="29"/>
      <c r="C91" s="29"/>
      <c r="D91" s="30"/>
      <c r="E91" s="13"/>
      <c r="F91" s="13"/>
      <c r="G91" s="13"/>
      <c r="H91" s="13"/>
      <c r="I91" s="13"/>
      <c r="J91" s="13"/>
      <c r="K91" s="13"/>
      <c r="L91" s="13"/>
      <c r="M91" s="13"/>
      <c r="N91" s="13"/>
      <c r="O91" s="13"/>
      <c r="P91" s="13"/>
      <c r="Q91" s="13"/>
      <c r="R91" s="13"/>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row>
    <row r="92" spans="1:67" s="68" customFormat="1" ht="23.25" x14ac:dyDescent="0.35">
      <c r="A92" s="23" t="str">
        <f>'PFS - GR'!H22</f>
        <v xml:space="preserve"> </v>
      </c>
      <c r="B92" s="13"/>
      <c r="C92" s="13"/>
      <c r="D92" s="46"/>
      <c r="E92" s="13"/>
      <c r="F92" s="13"/>
      <c r="G92" s="13"/>
      <c r="H92" s="13"/>
      <c r="I92" s="13"/>
      <c r="J92" s="13"/>
      <c r="K92" s="13"/>
      <c r="L92" s="13"/>
      <c r="M92" s="13"/>
      <c r="N92" s="13"/>
      <c r="O92" s="13"/>
      <c r="P92" s="13"/>
      <c r="Q92" s="13"/>
      <c r="R92" s="13"/>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row>
    <row r="93" spans="1:67" s="68" customFormat="1" ht="24" thickBot="1" x14ac:dyDescent="0.4">
      <c r="A93" s="25" t="s">
        <v>29</v>
      </c>
      <c r="B93" s="33"/>
      <c r="C93" s="33"/>
      <c r="D93" s="47"/>
      <c r="E93" s="13"/>
      <c r="F93" s="13"/>
      <c r="G93" s="13"/>
      <c r="H93" s="13"/>
      <c r="I93" s="13"/>
      <c r="J93" s="13"/>
      <c r="K93" s="13"/>
      <c r="L93" s="13"/>
      <c r="M93" s="13"/>
      <c r="N93" s="13"/>
      <c r="O93" s="13"/>
      <c r="P93" s="13"/>
      <c r="Q93" s="13"/>
      <c r="R93" s="13"/>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row>
    <row r="94" spans="1:67" s="68" customFormat="1" ht="21.75" thickBot="1" x14ac:dyDescent="0.4">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row>
    <row r="95" spans="1:67" s="68" customFormat="1" ht="24" x14ac:dyDescent="0.35">
      <c r="A95" s="66" t="s">
        <v>164</v>
      </c>
      <c r="B95" s="67"/>
      <c r="C95" s="67" t="s">
        <v>165</v>
      </c>
      <c r="D95" s="522" t="s">
        <v>167</v>
      </c>
      <c r="E95" s="522"/>
      <c r="F95" s="523"/>
      <c r="G95" s="12"/>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row>
    <row r="96" spans="1:67" s="68" customFormat="1" ht="23.25" x14ac:dyDescent="0.35">
      <c r="A96" s="62" t="str">
        <f>CONCATENATE('PFS - GR'!C7," ",'PFS - GR'!I7)</f>
        <v xml:space="preserve"> </v>
      </c>
      <c r="B96" s="12"/>
      <c r="C96" s="63">
        <f>'PFS - GR'!I5</f>
        <v>0</v>
      </c>
      <c r="D96" s="524">
        <f>IF(C96=A50,1,0)</f>
        <v>0</v>
      </c>
      <c r="E96" s="524"/>
      <c r="F96" s="525"/>
      <c r="G96" s="12"/>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row>
    <row r="97" spans="1:67" s="68" customFormat="1" ht="23.25" x14ac:dyDescent="0.35">
      <c r="A97" s="62" t="str">
        <f>CONCATENATE('PFS - GR'!N7," ",'PFS - GR'!S7)</f>
        <v xml:space="preserve"> </v>
      </c>
      <c r="B97" s="12"/>
      <c r="C97" s="63">
        <f>'PFS - GR'!S5</f>
        <v>0</v>
      </c>
      <c r="D97" s="524">
        <f>IF(C97=A50,1,0)</f>
        <v>0</v>
      </c>
      <c r="E97" s="524"/>
      <c r="F97" s="525"/>
      <c r="G97" s="12"/>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row>
    <row r="98" spans="1:67" s="68" customFormat="1" ht="24" thickBot="1" x14ac:dyDescent="0.4">
      <c r="A98" s="54" t="s">
        <v>29</v>
      </c>
      <c r="B98" s="26"/>
      <c r="C98" s="15" t="b">
        <f>IF(OR(C96=A50,C97=A50),A50)</f>
        <v>0</v>
      </c>
      <c r="D98" s="511">
        <f>SUM(D96:D97)</f>
        <v>0</v>
      </c>
      <c r="E98" s="511"/>
      <c r="F98" s="512"/>
      <c r="G98" s="12"/>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row>
    <row r="99" spans="1:67" s="68" customFormat="1" x14ac:dyDescent="0.35">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row>
    <row r="100" spans="1:67" x14ac:dyDescent="0.35">
      <c r="A100" s="72"/>
      <c r="B100" s="71"/>
      <c r="D100" s="72"/>
      <c r="E100" s="73"/>
      <c r="G100" s="71"/>
      <c r="K100" s="68"/>
      <c r="AW100" s="50"/>
    </row>
    <row r="101" spans="1:67" x14ac:dyDescent="0.35">
      <c r="A101" s="72"/>
      <c r="B101" s="71"/>
      <c r="D101" s="72"/>
      <c r="E101" s="73"/>
      <c r="G101" s="71"/>
      <c r="K101" s="68"/>
      <c r="AW101" s="50"/>
    </row>
    <row r="102" spans="1:67" x14ac:dyDescent="0.35">
      <c r="A102" s="72"/>
      <c r="B102" s="71"/>
      <c r="D102" s="72"/>
      <c r="E102" s="73"/>
      <c r="G102" s="71"/>
      <c r="K102" s="68"/>
      <c r="AW102" s="50"/>
    </row>
    <row r="103" spans="1:67" x14ac:dyDescent="0.35">
      <c r="A103" s="72"/>
      <c r="B103" s="71"/>
      <c r="D103" s="72"/>
      <c r="E103" s="73"/>
      <c r="G103" s="71"/>
      <c r="K103" s="68"/>
      <c r="AW103" s="50"/>
    </row>
    <row r="104" spans="1:67" x14ac:dyDescent="0.35">
      <c r="A104" s="72"/>
      <c r="B104" s="71"/>
      <c r="D104" s="72"/>
      <c r="E104" s="73"/>
      <c r="G104" s="71"/>
      <c r="K104" s="68"/>
      <c r="AW104" s="50"/>
    </row>
    <row r="105" spans="1:67" x14ac:dyDescent="0.35">
      <c r="A105" s="72"/>
      <c r="B105" s="71"/>
      <c r="D105" s="72"/>
      <c r="E105" s="73"/>
      <c r="G105" s="71"/>
      <c r="K105" s="68"/>
      <c r="AW105" s="50"/>
    </row>
    <row r="106" spans="1:67" x14ac:dyDescent="0.35">
      <c r="A106" s="72"/>
      <c r="B106" s="71"/>
      <c r="D106" s="72"/>
      <c r="E106" s="73"/>
      <c r="G106" s="71"/>
      <c r="K106" s="68"/>
      <c r="AW106" s="50"/>
    </row>
    <row r="107" spans="1:67" x14ac:dyDescent="0.35">
      <c r="A107" s="72"/>
      <c r="B107" s="71"/>
      <c r="D107" s="72"/>
      <c r="E107" s="73"/>
      <c r="G107" s="71"/>
      <c r="K107" s="68"/>
      <c r="AW107" s="50"/>
    </row>
    <row r="108" spans="1:67" x14ac:dyDescent="0.35">
      <c r="A108" s="72"/>
      <c r="B108" s="71"/>
      <c r="D108" s="72"/>
      <c r="E108" s="73"/>
      <c r="G108" s="71"/>
      <c r="K108" s="68"/>
      <c r="AW108" s="50"/>
    </row>
    <row r="109" spans="1:67" x14ac:dyDescent="0.35">
      <c r="A109" s="72"/>
      <c r="B109" s="71"/>
      <c r="D109" s="72"/>
      <c r="E109" s="73"/>
      <c r="G109" s="71"/>
      <c r="K109" s="68"/>
      <c r="AW109" s="50"/>
    </row>
    <row r="110" spans="1:67" x14ac:dyDescent="0.35">
      <c r="A110" s="72"/>
      <c r="B110" s="71"/>
      <c r="D110" s="72"/>
      <c r="E110" s="73"/>
      <c r="G110" s="71"/>
      <c r="K110" s="68"/>
      <c r="AW110" s="50"/>
    </row>
    <row r="111" spans="1:67" x14ac:dyDescent="0.35">
      <c r="A111" s="72"/>
      <c r="B111" s="71"/>
      <c r="D111" s="72"/>
      <c r="E111" s="73"/>
      <c r="G111" s="71"/>
      <c r="K111" s="68"/>
      <c r="AW111" s="50"/>
    </row>
    <row r="112" spans="1:67" x14ac:dyDescent="0.35">
      <c r="A112" s="72"/>
      <c r="B112" s="71"/>
      <c r="D112" s="72"/>
      <c r="E112" s="73"/>
      <c r="G112" s="71"/>
      <c r="K112" s="68"/>
      <c r="AW112" s="50"/>
    </row>
    <row r="113" spans="1:49" x14ac:dyDescent="0.35">
      <c r="A113" s="72"/>
      <c r="B113" s="71"/>
      <c r="D113" s="72"/>
      <c r="E113" s="73"/>
      <c r="G113" s="71"/>
      <c r="K113" s="68"/>
      <c r="AW113" s="50"/>
    </row>
    <row r="114" spans="1:49" x14ac:dyDescent="0.35">
      <c r="A114" s="72"/>
      <c r="B114" s="71"/>
      <c r="D114" s="72"/>
      <c r="E114" s="73"/>
      <c r="G114" s="71"/>
      <c r="K114" s="68"/>
      <c r="AW114" s="50"/>
    </row>
    <row r="115" spans="1:49" x14ac:dyDescent="0.35">
      <c r="A115" s="72"/>
      <c r="B115" s="71"/>
      <c r="D115" s="72"/>
      <c r="E115" s="73"/>
      <c r="G115" s="71"/>
      <c r="K115" s="68"/>
      <c r="AW115" s="50"/>
    </row>
    <row r="116" spans="1:49" x14ac:dyDescent="0.35">
      <c r="A116" s="72"/>
      <c r="B116" s="71"/>
      <c r="D116" s="72"/>
      <c r="E116" s="73"/>
      <c r="G116" s="71"/>
      <c r="K116" s="68"/>
      <c r="AW116" s="50"/>
    </row>
    <row r="117" spans="1:49" x14ac:dyDescent="0.35">
      <c r="A117" s="72"/>
      <c r="B117" s="71"/>
      <c r="D117" s="72"/>
      <c r="E117" s="73"/>
      <c r="G117" s="71"/>
      <c r="K117" s="68"/>
      <c r="AW117" s="50"/>
    </row>
    <row r="118" spans="1:49" x14ac:dyDescent="0.35">
      <c r="A118" s="72"/>
      <c r="B118" s="71"/>
      <c r="D118" s="72"/>
      <c r="E118" s="73"/>
      <c r="G118" s="71"/>
      <c r="K118" s="68"/>
      <c r="AW118" s="50"/>
    </row>
    <row r="119" spans="1:49" x14ac:dyDescent="0.35">
      <c r="A119" s="72"/>
      <c r="B119" s="71"/>
      <c r="D119" s="72"/>
      <c r="E119" s="73"/>
      <c r="G119" s="71"/>
      <c r="K119" s="68"/>
      <c r="AW119" s="50"/>
    </row>
    <row r="120" spans="1:49" x14ac:dyDescent="0.35">
      <c r="A120" s="72"/>
      <c r="B120" s="71"/>
      <c r="D120" s="72"/>
      <c r="E120" s="73"/>
      <c r="G120" s="71"/>
      <c r="K120" s="68"/>
      <c r="AW120" s="50"/>
    </row>
    <row r="121" spans="1:49" x14ac:dyDescent="0.35">
      <c r="A121" s="72"/>
      <c r="B121" s="71"/>
      <c r="D121" s="72"/>
      <c r="E121" s="73"/>
      <c r="G121" s="71"/>
      <c r="K121" s="68"/>
      <c r="AW121" s="50"/>
    </row>
    <row r="122" spans="1:49" x14ac:dyDescent="0.35">
      <c r="A122" s="72"/>
      <c r="B122" s="71"/>
      <c r="D122" s="72"/>
      <c r="E122" s="73"/>
      <c r="G122" s="71"/>
      <c r="K122" s="68"/>
      <c r="AW122" s="50"/>
    </row>
    <row r="123" spans="1:49" x14ac:dyDescent="0.35">
      <c r="A123" s="72"/>
      <c r="B123" s="71"/>
      <c r="D123" s="72"/>
      <c r="E123" s="73"/>
      <c r="G123" s="71"/>
      <c r="K123" s="68"/>
      <c r="AW123" s="50"/>
    </row>
    <row r="124" spans="1:49" x14ac:dyDescent="0.35">
      <c r="A124" s="72"/>
      <c r="B124" s="71"/>
      <c r="D124" s="72"/>
      <c r="E124" s="73"/>
      <c r="G124" s="71"/>
      <c r="K124" s="68"/>
      <c r="AW124" s="50"/>
    </row>
    <row r="125" spans="1:49" x14ac:dyDescent="0.35">
      <c r="A125" s="72"/>
      <c r="B125" s="71"/>
      <c r="D125" s="72"/>
      <c r="E125" s="73"/>
      <c r="G125" s="71"/>
      <c r="K125" s="68"/>
      <c r="AW125" s="50"/>
    </row>
    <row r="126" spans="1:49" x14ac:dyDescent="0.35">
      <c r="A126" s="72"/>
      <c r="B126" s="71"/>
      <c r="D126" s="72"/>
      <c r="E126" s="73"/>
      <c r="G126" s="71"/>
      <c r="K126" s="68"/>
      <c r="AW126" s="50"/>
    </row>
    <row r="127" spans="1:49" x14ac:dyDescent="0.35">
      <c r="A127" s="72"/>
      <c r="B127" s="71"/>
      <c r="D127" s="72"/>
      <c r="E127" s="73"/>
      <c r="G127" s="71"/>
      <c r="K127" s="68"/>
      <c r="AW127" s="50"/>
    </row>
    <row r="128" spans="1:49" x14ac:dyDescent="0.35">
      <c r="A128" s="72"/>
      <c r="B128" s="71"/>
      <c r="D128" s="72"/>
      <c r="E128" s="73"/>
      <c r="G128" s="71"/>
      <c r="K128" s="68"/>
      <c r="AW128" s="50"/>
    </row>
    <row r="129" spans="1:49" x14ac:dyDescent="0.35">
      <c r="A129" s="72"/>
      <c r="B129" s="71"/>
      <c r="D129" s="72"/>
      <c r="E129" s="73"/>
      <c r="G129" s="71"/>
      <c r="K129" s="68"/>
      <c r="AW129" s="50"/>
    </row>
    <row r="130" spans="1:49" x14ac:dyDescent="0.35">
      <c r="A130" s="72"/>
      <c r="B130" s="71"/>
      <c r="D130" s="72"/>
      <c r="E130" s="73"/>
      <c r="G130" s="71"/>
      <c r="K130" s="68"/>
      <c r="AW130" s="50"/>
    </row>
    <row r="131" spans="1:49" x14ac:dyDescent="0.35">
      <c r="A131" s="72"/>
      <c r="B131" s="71"/>
      <c r="D131" s="72"/>
      <c r="E131" s="73"/>
      <c r="G131" s="71"/>
      <c r="K131" s="68"/>
      <c r="AW131" s="50"/>
    </row>
    <row r="132" spans="1:49" x14ac:dyDescent="0.35">
      <c r="A132" s="72"/>
      <c r="B132" s="71"/>
      <c r="D132" s="72"/>
      <c r="E132" s="73"/>
      <c r="G132" s="71"/>
      <c r="K132" s="68"/>
      <c r="AW132" s="50"/>
    </row>
    <row r="133" spans="1:49" x14ac:dyDescent="0.35">
      <c r="A133" s="72"/>
      <c r="B133" s="71"/>
      <c r="D133" s="72"/>
      <c r="E133" s="73"/>
      <c r="G133" s="71"/>
      <c r="K133" s="68"/>
      <c r="AW133" s="50"/>
    </row>
    <row r="134" spans="1:49" x14ac:dyDescent="0.35">
      <c r="A134" s="72"/>
      <c r="B134" s="71"/>
      <c r="D134" s="72"/>
      <c r="E134" s="73"/>
      <c r="G134" s="71"/>
      <c r="K134" s="68"/>
      <c r="AW134" s="50"/>
    </row>
    <row r="135" spans="1:49" x14ac:dyDescent="0.35">
      <c r="A135" s="72"/>
      <c r="B135" s="71"/>
      <c r="D135" s="72"/>
      <c r="E135" s="73"/>
      <c r="G135" s="71"/>
      <c r="K135" s="68"/>
      <c r="AW135" s="50"/>
    </row>
    <row r="136" spans="1:49" x14ac:dyDescent="0.35">
      <c r="A136" s="72"/>
      <c r="B136" s="71"/>
      <c r="D136" s="72"/>
      <c r="E136" s="73"/>
      <c r="G136" s="71"/>
      <c r="K136" s="68"/>
      <c r="AW136" s="50"/>
    </row>
    <row r="137" spans="1:49" x14ac:dyDescent="0.35">
      <c r="A137" s="72"/>
      <c r="B137" s="71"/>
      <c r="D137" s="72"/>
      <c r="E137" s="73"/>
      <c r="G137" s="71"/>
      <c r="K137" s="68"/>
      <c r="AW137" s="50"/>
    </row>
    <row r="138" spans="1:49" x14ac:dyDescent="0.35">
      <c r="A138" s="72"/>
      <c r="B138" s="71"/>
      <c r="D138" s="72"/>
      <c r="E138" s="73"/>
      <c r="G138" s="71"/>
      <c r="K138" s="68"/>
      <c r="AW138" s="50"/>
    </row>
    <row r="139" spans="1:49" x14ac:dyDescent="0.35">
      <c r="A139" s="72"/>
      <c r="B139" s="71"/>
      <c r="D139" s="72"/>
      <c r="E139" s="73"/>
      <c r="G139" s="71"/>
      <c r="K139" s="68"/>
      <c r="AW139" s="50"/>
    </row>
    <row r="140" spans="1:49" x14ac:dyDescent="0.35">
      <c r="A140" s="72"/>
      <c r="B140" s="71"/>
      <c r="D140" s="72"/>
      <c r="E140" s="73"/>
      <c r="G140" s="71"/>
      <c r="K140" s="68"/>
      <c r="AW140" s="50"/>
    </row>
    <row r="141" spans="1:49" x14ac:dyDescent="0.35">
      <c r="A141" s="72"/>
      <c r="B141" s="71"/>
      <c r="D141" s="72"/>
      <c r="E141" s="73"/>
      <c r="G141" s="71"/>
      <c r="K141" s="68"/>
      <c r="AW141" s="50"/>
    </row>
    <row r="142" spans="1:49" x14ac:dyDescent="0.35">
      <c r="A142" s="72"/>
      <c r="B142" s="71"/>
      <c r="D142" s="72"/>
      <c r="E142" s="73"/>
      <c r="G142" s="71"/>
      <c r="K142" s="68"/>
      <c r="AW142" s="50"/>
    </row>
    <row r="143" spans="1:49" x14ac:dyDescent="0.35">
      <c r="A143" s="72"/>
      <c r="B143" s="71"/>
      <c r="D143" s="72"/>
      <c r="E143" s="73"/>
      <c r="G143" s="71"/>
      <c r="K143" s="68"/>
      <c r="AW143" s="50"/>
    </row>
    <row r="144" spans="1:49" x14ac:dyDescent="0.35">
      <c r="A144" s="72"/>
      <c r="B144" s="71"/>
      <c r="D144" s="72"/>
      <c r="E144" s="73"/>
      <c r="G144" s="71"/>
      <c r="K144" s="68"/>
      <c r="AW144" s="50"/>
    </row>
    <row r="145" spans="1:49" x14ac:dyDescent="0.35">
      <c r="A145" s="72"/>
      <c r="B145" s="71"/>
      <c r="D145" s="72"/>
      <c r="E145" s="73"/>
      <c r="G145" s="71"/>
      <c r="K145" s="68"/>
      <c r="AW145" s="50"/>
    </row>
    <row r="146" spans="1:49" x14ac:dyDescent="0.35">
      <c r="A146" s="72"/>
      <c r="B146" s="71"/>
      <c r="D146" s="72"/>
      <c r="E146" s="73"/>
      <c r="G146" s="71"/>
      <c r="K146" s="68"/>
      <c r="AW146" s="50"/>
    </row>
    <row r="147" spans="1:49" x14ac:dyDescent="0.35">
      <c r="A147" s="72"/>
      <c r="B147" s="71"/>
      <c r="D147" s="72"/>
      <c r="E147" s="73"/>
      <c r="G147" s="71"/>
      <c r="K147" s="68"/>
      <c r="AW147" s="50"/>
    </row>
    <row r="148" spans="1:49" x14ac:dyDescent="0.35">
      <c r="A148" s="72"/>
      <c r="B148" s="71"/>
      <c r="D148" s="72"/>
      <c r="E148" s="73"/>
      <c r="G148" s="71"/>
      <c r="K148" s="68"/>
      <c r="AW148" s="50"/>
    </row>
    <row r="149" spans="1:49" x14ac:dyDescent="0.35">
      <c r="A149" s="72"/>
      <c r="B149" s="71"/>
      <c r="D149" s="72"/>
      <c r="E149" s="73"/>
      <c r="G149" s="71"/>
      <c r="K149" s="68"/>
      <c r="AW149" s="50"/>
    </row>
    <row r="150" spans="1:49" x14ac:dyDescent="0.35">
      <c r="A150" s="72"/>
      <c r="B150" s="71"/>
      <c r="D150" s="72"/>
      <c r="E150" s="73"/>
      <c r="G150" s="71"/>
      <c r="K150" s="68"/>
      <c r="AW150" s="50"/>
    </row>
    <row r="151" spans="1:49" x14ac:dyDescent="0.35">
      <c r="A151" s="72"/>
      <c r="B151" s="71"/>
      <c r="D151" s="72"/>
      <c r="E151" s="73"/>
      <c r="G151" s="71"/>
      <c r="K151" s="68"/>
      <c r="AW151" s="50"/>
    </row>
    <row r="152" spans="1:49" x14ac:dyDescent="0.35">
      <c r="A152" s="72"/>
      <c r="B152" s="71"/>
      <c r="D152" s="72"/>
      <c r="E152" s="73"/>
      <c r="G152" s="71"/>
      <c r="K152" s="68"/>
      <c r="AW152" s="50"/>
    </row>
  </sheetData>
  <sheetProtection algorithmName="SHA-512" hashValue="AY+zdr1bogkj0b23BJkVBnCHLjDTwy9+CBM1wImDpApmtetrSyEhCXoI19SOY5GOdKqhIs2LIr4racMZWsErXQ==" saltValue="E4OrqPU+V2rnxUa3+QdGlw==" spinCount="100000" sheet="1" objects="1" scenarios="1"/>
  <mergeCells count="19">
    <mergeCell ref="A30:R30"/>
    <mergeCell ref="A15:C15"/>
    <mergeCell ref="D15:G15"/>
    <mergeCell ref="A19:C19"/>
    <mergeCell ref="D19:F19"/>
    <mergeCell ref="G19:I19"/>
    <mergeCell ref="J19:L19"/>
    <mergeCell ref="M19:O19"/>
    <mergeCell ref="P19:R19"/>
    <mergeCell ref="A23:C23"/>
    <mergeCell ref="A27:R27"/>
    <mergeCell ref="A28:R28"/>
    <mergeCell ref="D98:F98"/>
    <mergeCell ref="A31:R31"/>
    <mergeCell ref="A33:R33"/>
    <mergeCell ref="A34:R34"/>
    <mergeCell ref="D95:F95"/>
    <mergeCell ref="D96:F96"/>
    <mergeCell ref="D97:F9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152"/>
  <sheetViews>
    <sheetView zoomScale="55" zoomScaleNormal="55" workbookViewId="0">
      <selection activeCell="A34" sqref="A34:R34"/>
    </sheetView>
  </sheetViews>
  <sheetFormatPr defaultColWidth="9.140625" defaultRowHeight="21" x14ac:dyDescent="0.35"/>
  <cols>
    <col min="1" max="1" width="35.42578125" style="71" customWidth="1"/>
    <col min="2" max="2" width="32.28515625" style="72" customWidth="1"/>
    <col min="3" max="3" width="34.7109375" style="71" customWidth="1"/>
    <col min="4" max="4" width="33.140625" style="71" customWidth="1"/>
    <col min="5" max="5" width="36.85546875" style="72" customWidth="1"/>
    <col min="6" max="6" width="18.28515625" style="73" customWidth="1"/>
    <col min="7" max="7" width="22.42578125" style="73" customWidth="1"/>
    <col min="8" max="8" width="21.140625" style="71" customWidth="1"/>
    <col min="9" max="9" width="29.28515625" style="71" customWidth="1"/>
    <col min="10" max="11" width="25.5703125" style="71" customWidth="1"/>
    <col min="12" max="12" width="25.5703125" style="68" customWidth="1"/>
    <col min="13" max="18" width="27.7109375" style="68" customWidth="1"/>
    <col min="19" max="49" width="9.140625" style="68"/>
    <col min="50" max="16384" width="9.140625" style="50"/>
  </cols>
  <sheetData>
    <row r="1" spans="1:49" ht="21.75" thickBot="1" x14ac:dyDescent="0.3">
      <c r="A1" s="78"/>
      <c r="B1" s="79"/>
      <c r="C1" s="78"/>
      <c r="D1" s="78"/>
      <c r="E1" s="79"/>
      <c r="F1" s="78"/>
      <c r="G1" s="78"/>
      <c r="H1" s="78"/>
      <c r="I1" s="78"/>
      <c r="J1" s="78"/>
      <c r="K1" s="78"/>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row>
    <row r="2" spans="1:49" ht="37.5" x14ac:dyDescent="0.35">
      <c r="A2" s="64" t="s">
        <v>162</v>
      </c>
      <c r="B2" s="65" t="s">
        <v>163</v>
      </c>
    </row>
    <row r="3" spans="1:49" x14ac:dyDescent="0.35">
      <c r="A3" s="1"/>
      <c r="B3" s="2"/>
    </row>
    <row r="4" spans="1:49" ht="23.25" x14ac:dyDescent="0.35">
      <c r="A4" s="3">
        <f>IF('Workings - EN'!C$96='Workings - EN'!A$50,'PFS - EN'!F24,0)</f>
        <v>0</v>
      </c>
      <c r="B4" s="4">
        <f>IF('Workings - EN'!C$97='Workings - EN'!A$50,'PFS - EN'!H24,0)</f>
        <v>0</v>
      </c>
    </row>
    <row r="5" spans="1:49" ht="23.25" x14ac:dyDescent="0.35">
      <c r="A5" s="3">
        <f>IF('Workings - EN'!C$96='Workings - EN'!A$50,'PFS - EN'!F25,0)</f>
        <v>0</v>
      </c>
      <c r="B5" s="4">
        <f>IF('Workings - EN'!C$97='Workings - EN'!A$50,'PFS - EN'!H25,0)</f>
        <v>0</v>
      </c>
    </row>
    <row r="6" spans="1:49" ht="23.25" x14ac:dyDescent="0.35">
      <c r="A6" s="3">
        <f>IF('Workings - EN'!C$96='Workings - EN'!A$50,'PFS - EN'!F26,0)</f>
        <v>0</v>
      </c>
      <c r="B6" s="4">
        <f>IF('Workings - EN'!C$97='Workings - EN'!A$50,'PFS - EN'!H26,0)</f>
        <v>0</v>
      </c>
    </row>
    <row r="7" spans="1:49" ht="23.25" x14ac:dyDescent="0.35">
      <c r="A7" s="3">
        <f>IF('Workings - EN'!C$96='Workings - EN'!A$50,'PFS - EN'!F27,0)</f>
        <v>0</v>
      </c>
      <c r="B7" s="4">
        <f>IF('Workings - EN'!C$97='Workings - EN'!A$50,'PFS - EN'!H27,0)</f>
        <v>0</v>
      </c>
    </row>
    <row r="8" spans="1:49" ht="23.25" x14ac:dyDescent="0.35">
      <c r="A8" s="3">
        <f>IF('Workings - EN'!C$96='Workings - EN'!A$50,'PFS - EN'!F28,0)</f>
        <v>0</v>
      </c>
      <c r="B8" s="4">
        <f>IF('Workings - EN'!C$97='Workings - EN'!A$50,'PFS - EN'!H28,0)</f>
        <v>0</v>
      </c>
    </row>
    <row r="9" spans="1:49" ht="23.25" x14ac:dyDescent="0.35">
      <c r="A9" s="3">
        <f>IF('Workings - EN'!C$96='Workings - EN'!A$50,'PFS - EN'!F29,0)</f>
        <v>0</v>
      </c>
      <c r="B9" s="4">
        <f>IF('Workings - EN'!C$97='Workings - EN'!A$50,'PFS - EN'!H29,0)</f>
        <v>0</v>
      </c>
    </row>
    <row r="10" spans="1:49" ht="23.25" x14ac:dyDescent="0.35">
      <c r="A10" s="3">
        <f>IF('Workings - EN'!C$96='Workings - EN'!A$50,'PFS - EN'!F30,0)</f>
        <v>0</v>
      </c>
      <c r="B10" s="4">
        <f>IF('Workings - EN'!C$97='Workings - EN'!A$50,'PFS - EN'!H30,0)</f>
        <v>0</v>
      </c>
    </row>
    <row r="11" spans="1:49" ht="23.25" x14ac:dyDescent="0.35">
      <c r="A11" s="3">
        <f>IF('Workings - EN'!C$96='Workings - EN'!A$50,'PFS - EN'!F31,0)</f>
        <v>0</v>
      </c>
      <c r="B11" s="4">
        <f>IF('Workings - EN'!C$97='Workings - EN'!A$50,'PFS - EN'!H31,0)</f>
        <v>0</v>
      </c>
    </row>
    <row r="12" spans="1:49" ht="23.25" x14ac:dyDescent="0.35">
      <c r="A12" s="3">
        <f>IF('Workings - EN'!C$96='Workings - EN'!A$50,'PFS - EN'!F32,0)</f>
        <v>0</v>
      </c>
      <c r="B12" s="4">
        <f>IF('Workings - EN'!C$97='Workings - EN'!A$50,'PFS - EN'!H32,0)</f>
        <v>0</v>
      </c>
    </row>
    <row r="13" spans="1:49" ht="21.75" thickBot="1" x14ac:dyDescent="0.4">
      <c r="A13" s="5">
        <f>SUM(A3:A12)</f>
        <v>0</v>
      </c>
      <c r="B13" s="6">
        <f>SUM(B3:B12)</f>
        <v>0</v>
      </c>
    </row>
    <row r="14" spans="1:49" ht="21.75" thickBot="1" x14ac:dyDescent="0.4"/>
    <row r="15" spans="1:49" x14ac:dyDescent="0.35">
      <c r="A15" s="529" t="s">
        <v>36</v>
      </c>
      <c r="B15" s="530"/>
      <c r="C15" s="531"/>
      <c r="D15" s="532" t="s">
        <v>166</v>
      </c>
      <c r="E15" s="533"/>
      <c r="F15" s="533"/>
      <c r="G15" s="534"/>
    </row>
    <row r="16" spans="1:49" x14ac:dyDescent="0.25">
      <c r="A16" s="7" t="str">
        <f>'Workings - EN'!A96</f>
        <v xml:space="preserve"> </v>
      </c>
      <c r="B16" s="8" t="str">
        <f>'Workings - EN'!A97</f>
        <v xml:space="preserve"> </v>
      </c>
      <c r="C16" s="10" t="str">
        <f>'Workings - EN'!A98</f>
        <v>Joint</v>
      </c>
      <c r="D16" s="7" t="str">
        <f>'Workings - EN'!A96</f>
        <v xml:space="preserve"> </v>
      </c>
      <c r="E16" s="8" t="str">
        <f>'Workings - EN'!A97</f>
        <v xml:space="preserve"> </v>
      </c>
      <c r="F16" s="8" t="str">
        <f>'Workings - EN'!A98</f>
        <v>Joint</v>
      </c>
      <c r="G16" s="9" t="s">
        <v>168</v>
      </c>
      <c r="H16" s="83"/>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row>
    <row r="17" spans="1:67" ht="21.75" thickBot="1" x14ac:dyDescent="0.4">
      <c r="A17" s="96">
        <f>IF(C96=A50,SUMIF('PFS - EN'!E40:F49,'Workings - EN'!A16,'PFS - EN'!I40:I49),0)</f>
        <v>0</v>
      </c>
      <c r="B17" s="96">
        <f>IF(C97=A50,SUMIF('PFS - EN'!E40:F49,'Workings - EN'!B16,'PFS - EN'!I40:I49),0)</f>
        <v>0</v>
      </c>
      <c r="C17" s="97">
        <f>IF(C98=A50,SUMIF('PFS - EN'!E40:F49,'Workings - EN'!A98,'PFS - EN'!I40:I49),0)</f>
        <v>0</v>
      </c>
      <c r="D17" s="96">
        <f>IF(C96=A50,SUMIFS('PFS - EN'!M40:M49,'PFS - EN'!T40:T49,C64,'PFS - EN'!E40:E49,'Workings - EN'!D16) + SUMIFS('PFS - EN'!K40:K49,'PFS - EN'!T40:T49,C63,'PFS - EN'!E40:E49,'Workings - EN'!D16),0)</f>
        <v>0</v>
      </c>
      <c r="E17" s="98">
        <f>IF(C97=A50,SUMIFS('PFS - EN'!M40:M49,'PFS - EN'!T40:T49,C64,'PFS - EN'!E40:E49,'Workings - EN'!E16) + SUMIFS('PFS - EN'!K40:K49,'PFS - EN'!T40:T49,C63,'PFS - EN'!E40:E49,'Workings - EN'!E16),0)</f>
        <v>0</v>
      </c>
      <c r="F17" s="99">
        <f>(SUMIFS('PFS - EN'!M40:M49,'PFS - EN'!T40:T49,C64,'PFS - EN'!E40:E49,'Workings - EN'!F16) + SUMIFS('PFS - EN'!K40:K49,'PFS - EN'!T40:T49,C63,'PFS - EN'!E40:E49,'Workings - EN'!F16))*D98/2</f>
        <v>0</v>
      </c>
      <c r="G17" s="100">
        <f>SUMIFS('PFS - EN'!M40:M49,'PFS - EN'!T40:T49,C64) + SUMIFS('PFS - EN'!K40:K49,'PFS - EN'!T40:T49,C63)</f>
        <v>0</v>
      </c>
      <c r="H17" s="82"/>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row>
    <row r="18" spans="1:67" ht="21.75" thickBot="1" x14ac:dyDescent="0.4">
      <c r="F18" s="71"/>
      <c r="G18" s="71"/>
    </row>
    <row r="19" spans="1:67" x14ac:dyDescent="0.35">
      <c r="A19" s="532" t="s">
        <v>169</v>
      </c>
      <c r="B19" s="533"/>
      <c r="C19" s="534"/>
      <c r="D19" s="532" t="s">
        <v>170</v>
      </c>
      <c r="E19" s="533"/>
      <c r="F19" s="534"/>
      <c r="G19" s="532" t="s">
        <v>171</v>
      </c>
      <c r="H19" s="533"/>
      <c r="I19" s="534"/>
      <c r="J19" s="532" t="s">
        <v>172</v>
      </c>
      <c r="K19" s="533"/>
      <c r="L19" s="534"/>
      <c r="M19" s="532" t="s">
        <v>173</v>
      </c>
      <c r="N19" s="533"/>
      <c r="O19" s="534"/>
      <c r="P19" s="532" t="s">
        <v>174</v>
      </c>
      <c r="Q19" s="533"/>
      <c r="R19" s="534"/>
    </row>
    <row r="20" spans="1:67" x14ac:dyDescent="0.25">
      <c r="A20" s="7" t="str">
        <f>'Workings - EN'!A96</f>
        <v xml:space="preserve"> </v>
      </c>
      <c r="B20" s="55" t="str">
        <f>'Workings - EN'!A97</f>
        <v xml:space="preserve"> </v>
      </c>
      <c r="C20" s="56" t="str">
        <f>'Workings - EN'!A98</f>
        <v>Joint</v>
      </c>
      <c r="D20" s="7" t="str">
        <f>'Workings - EN'!A96</f>
        <v xml:space="preserve"> </v>
      </c>
      <c r="E20" s="55" t="str">
        <f>'Workings - EN'!A97</f>
        <v xml:space="preserve"> </v>
      </c>
      <c r="F20" s="56" t="str">
        <f>'Workings - EN'!A98</f>
        <v>Joint</v>
      </c>
      <c r="G20" s="7" t="str">
        <f>'Workings - EN'!A96</f>
        <v xml:space="preserve"> </v>
      </c>
      <c r="H20" s="55" t="str">
        <f>'Workings - EN'!A97</f>
        <v xml:space="preserve"> </v>
      </c>
      <c r="I20" s="56" t="str">
        <f>'Workings - EN'!A98</f>
        <v>Joint</v>
      </c>
      <c r="J20" s="7" t="str">
        <f>'Workings - EN'!A96</f>
        <v xml:space="preserve"> </v>
      </c>
      <c r="K20" s="55" t="str">
        <f>'Workings - EN'!A97</f>
        <v xml:space="preserve"> </v>
      </c>
      <c r="L20" s="56" t="str">
        <f>'Workings - EN'!A98</f>
        <v>Joint</v>
      </c>
      <c r="M20" s="7" t="str">
        <f>'Workings - EN'!A96</f>
        <v xml:space="preserve"> </v>
      </c>
      <c r="N20" s="55" t="str">
        <f>'Workings - EN'!A97</f>
        <v xml:space="preserve"> </v>
      </c>
      <c r="O20" s="56" t="str">
        <f>'Workings - EN'!A98</f>
        <v>Joint</v>
      </c>
      <c r="P20" s="7" t="str">
        <f>'Workings - EN'!A96</f>
        <v xml:space="preserve"> </v>
      </c>
      <c r="Q20" s="55" t="str">
        <f>'Workings - EN'!A97</f>
        <v xml:space="preserve"> </v>
      </c>
      <c r="R20" s="56" t="str">
        <f>'Workings - EN'!A98</f>
        <v>Joint</v>
      </c>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row>
    <row r="21" spans="1:67" ht="21.75" thickBot="1" x14ac:dyDescent="0.4">
      <c r="A21" s="96">
        <f>IF(C96=A50,SUMIF('PFS - EN'!E58:F64,'Workings - EN'!A20,'PFS - EN'!J58:K64),0)</f>
        <v>0</v>
      </c>
      <c r="B21" s="101">
        <f>IF(C97=A50,SUMIF('PFS - EN'!E58:F64,'Workings - EN'!B20,'PFS - EN'!J58:K64),0)</f>
        <v>0</v>
      </c>
      <c r="C21" s="102">
        <f>SUMIF('PFS - EN'!E58:F64,'Workings - EN'!C20,'PFS - EN'!J58:K64)*D98/2</f>
        <v>0</v>
      </c>
      <c r="D21" s="96">
        <f>IF(C96=A50,SUMIF('PFS - EN'!E58:F64,'Workings - EN'!D20,'PFS - EN'!L58:M64),0)</f>
        <v>0</v>
      </c>
      <c r="E21" s="101">
        <f>IF(C97=A50,SUMIF('PFS - EN'!E58:F64,'Workings - EN'!E20,'PFS - EN'!L58:M64),0)</f>
        <v>0</v>
      </c>
      <c r="F21" s="102">
        <f>SUMIF('PFS - EN'!E58:F64,'Workings - EN'!C20,'PFS - EN'!L58:M64)*D98/2</f>
        <v>0</v>
      </c>
      <c r="G21" s="96">
        <f>IF(C96=A50,SUMIFS('PFS - EN'!J58:J64,'PFS - EN'!P58:P64,'Workings - EN'!A38,'PFS - EN'!E58:E64,'Workings - EN'!G20),0)</f>
        <v>0</v>
      </c>
      <c r="H21" s="101">
        <f>IF(C97=A50,SUMIFS('PFS - EN'!J58:J64,'PFS - EN'!P58:P64,'Workings - EN'!A38,'PFS - EN'!E58:E64,'Workings - EN'!H20),0)</f>
        <v>0</v>
      </c>
      <c r="I21" s="102">
        <f>SUMIFS('PFS - EN'!J58:J64,'PFS - EN'!P58:P64,'Workings - EN'!A38,'PFS - EN'!E58:E64,'Workings - EN'!I20)*D98/2</f>
        <v>0</v>
      </c>
      <c r="J21" s="96">
        <f>IF(C96=A50,SUMIFS('PFS - EN'!L58:L64,'PFS - EN'!P58:P64,'Workings - EN'!A38,'PFS - EN'!E58:E64,'Workings - EN'!G20),0)</f>
        <v>0</v>
      </c>
      <c r="K21" s="101">
        <f>IF(C97=A50,SUMIFS('PFS - EN'!L58:L64,'PFS - EN'!P58:P64,'Workings - EN'!A38,'PFS - EN'!E58:E64,'Workings - EN'!H20),0)</f>
        <v>0</v>
      </c>
      <c r="L21" s="102">
        <f>SUMIFS('PFS - EN'!L58:L64,'PFS - EN'!P58:P64,'Workings - EN'!A38,'PFS - EN'!E58:E64,'Workings - EN'!I20)*D98/2</f>
        <v>0</v>
      </c>
      <c r="M21" s="96">
        <f>IF(C96=A50,SUMIFS('PFS - EN'!J58:J64,'PFS - EN'!P58:P64,'Workings - EN'!A39,'PFS - EN'!E58:E64,'Workings - EN'!G20),0)</f>
        <v>0</v>
      </c>
      <c r="N21" s="101">
        <f>IF(C97=A50,SUMIFS('PFS - EN'!J58:J64,'PFS - EN'!P58:P64,'Workings - EN'!A39,'PFS - EN'!E58:E64,'Workings - EN'!H20),0)</f>
        <v>0</v>
      </c>
      <c r="O21" s="102">
        <f>SUMIFS('PFS - EN'!J58:J64,'PFS - EN'!P58:P64,'Workings - EN'!A39,'PFS - EN'!E58:E64,'Workings - EN'!I20)*D98/2</f>
        <v>0</v>
      </c>
      <c r="P21" s="96">
        <f>IF(C96=A50,SUMIFS('PFS - EN'!L58:L64,'PFS - EN'!P58:P64,'Workings - EN'!A39,'PFS - EN'!E58:E64,'Workings - EN'!G20),0)</f>
        <v>0</v>
      </c>
      <c r="Q21" s="101">
        <f>IF(C97=A50,SUMIFS('PFS - EN'!L58:L64,'PFS - EN'!P58:P64,'Workings - EN'!A39,'PFS - EN'!E58:E64,'Workings - EN'!H20),0)</f>
        <v>0</v>
      </c>
      <c r="R21" s="102">
        <f>SUMIFS('PFS - EN'!L58:L64,'PFS - EN'!P58:P64,'Workings - EN'!A39,'PFS - EN'!E58:E64,'Workings - EN'!I20)*D98/2</f>
        <v>0</v>
      </c>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row>
    <row r="22" spans="1:67" ht="21.75" thickBot="1" x14ac:dyDescent="0.4">
      <c r="A22" s="80"/>
      <c r="B22" s="77"/>
      <c r="C22" s="81"/>
      <c r="D22" s="82"/>
      <c r="E22" s="74"/>
      <c r="H22" s="82"/>
      <c r="I22" s="82"/>
      <c r="J22" s="82"/>
      <c r="K22" s="82"/>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row>
    <row r="23" spans="1:67" x14ac:dyDescent="0.35">
      <c r="A23" s="532" t="s">
        <v>169</v>
      </c>
      <c r="B23" s="533"/>
      <c r="C23" s="534"/>
    </row>
    <row r="24" spans="1:67" x14ac:dyDescent="0.25">
      <c r="A24" s="57" t="str">
        <f>'Workings - EN'!A96</f>
        <v xml:space="preserve"> </v>
      </c>
      <c r="B24" s="58" t="str">
        <f>'Workings - EN'!A97</f>
        <v xml:space="preserve"> </v>
      </c>
      <c r="C24" s="59" t="str">
        <f>'Workings - EN'!A98</f>
        <v>Joint</v>
      </c>
      <c r="D24" s="78"/>
      <c r="E24" s="79"/>
      <c r="F24" s="78"/>
      <c r="G24" s="78"/>
      <c r="H24" s="78"/>
      <c r="I24" s="78"/>
      <c r="J24" s="78"/>
      <c r="K24" s="78"/>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row>
    <row r="25" spans="1:67" ht="21.75" thickBot="1" x14ac:dyDescent="0.4">
      <c r="A25" s="96">
        <f>IF(C96=A50,SUMIF('PFS - EN'!E71:F77,'Workings - EN'!A24,'PFS - EN'!J71:K77),0)</f>
        <v>0</v>
      </c>
      <c r="B25" s="101">
        <f>IF(C97=A50,SUMIF('PFS - EN'!E71:F77,'Workings - EN'!B24,'PFS - EN'!J71:K77),0)</f>
        <v>0</v>
      </c>
      <c r="C25" s="102">
        <f>SUMIF('PFS - EN'!E71:F77,'Workings - EN'!C24,'PFS - EN'!J71:K77)*D98/2</f>
        <v>0</v>
      </c>
    </row>
    <row r="26" spans="1:67" ht="21.75" thickBot="1" x14ac:dyDescent="0.4">
      <c r="A26" s="77"/>
    </row>
    <row r="27" spans="1:67" s="68" customFormat="1" ht="24" x14ac:dyDescent="0.35">
      <c r="A27" s="526" t="s">
        <v>138</v>
      </c>
      <c r="B27" s="527"/>
      <c r="C27" s="527"/>
      <c r="D27" s="527"/>
      <c r="E27" s="527"/>
      <c r="F27" s="527"/>
      <c r="G27" s="527"/>
      <c r="H27" s="527"/>
      <c r="I27" s="527"/>
      <c r="J27" s="527"/>
      <c r="K27" s="527"/>
      <c r="L27" s="527"/>
      <c r="M27" s="527"/>
      <c r="N27" s="527"/>
      <c r="O27" s="527"/>
      <c r="P27" s="527"/>
      <c r="Q27" s="527"/>
      <c r="R27" s="528"/>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row>
    <row r="28" spans="1:67" s="68" customFormat="1" ht="24" thickBot="1" x14ac:dyDescent="0.4">
      <c r="A28" s="535">
        <f ca="1">TODAY()</f>
        <v>44909</v>
      </c>
      <c r="B28" s="536"/>
      <c r="C28" s="536"/>
      <c r="D28" s="536"/>
      <c r="E28" s="536"/>
      <c r="F28" s="536"/>
      <c r="G28" s="536"/>
      <c r="H28" s="536"/>
      <c r="I28" s="536"/>
      <c r="J28" s="536"/>
      <c r="K28" s="536"/>
      <c r="L28" s="536"/>
      <c r="M28" s="536"/>
      <c r="N28" s="536"/>
      <c r="O28" s="536"/>
      <c r="P28" s="536"/>
      <c r="Q28" s="536"/>
      <c r="R28" s="537"/>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row>
    <row r="29" spans="1:67" s="68" customFormat="1" ht="21.75" thickBot="1" x14ac:dyDescent="0.4">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row>
    <row r="30" spans="1:67" s="68" customFormat="1" ht="24" x14ac:dyDescent="0.35">
      <c r="A30" s="526" t="s">
        <v>85</v>
      </c>
      <c r="B30" s="527"/>
      <c r="C30" s="527"/>
      <c r="D30" s="527"/>
      <c r="E30" s="527"/>
      <c r="F30" s="527"/>
      <c r="G30" s="527"/>
      <c r="H30" s="527"/>
      <c r="I30" s="527"/>
      <c r="J30" s="527"/>
      <c r="K30" s="527"/>
      <c r="L30" s="527"/>
      <c r="M30" s="527"/>
      <c r="N30" s="527"/>
      <c r="O30" s="527"/>
      <c r="P30" s="527"/>
      <c r="Q30" s="527"/>
      <c r="R30" s="528"/>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row>
    <row r="31" spans="1:67" s="68" customFormat="1" ht="128.25" customHeight="1" thickBot="1" x14ac:dyDescent="0.4">
      <c r="A31" s="513" t="s">
        <v>87</v>
      </c>
      <c r="B31" s="514"/>
      <c r="C31" s="514"/>
      <c r="D31" s="514"/>
      <c r="E31" s="514"/>
      <c r="F31" s="514"/>
      <c r="G31" s="514"/>
      <c r="H31" s="514"/>
      <c r="I31" s="514"/>
      <c r="J31" s="514"/>
      <c r="K31" s="514"/>
      <c r="L31" s="514"/>
      <c r="M31" s="514"/>
      <c r="N31" s="514"/>
      <c r="O31" s="514"/>
      <c r="P31" s="514"/>
      <c r="Q31" s="514"/>
      <c r="R31" s="515"/>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row>
    <row r="32" spans="1:67" s="68" customFormat="1" ht="24" thickBot="1" x14ac:dyDescent="0.4">
      <c r="A32" s="12"/>
      <c r="B32" s="12"/>
      <c r="C32" s="12"/>
      <c r="D32" s="12"/>
      <c r="E32" s="12"/>
      <c r="F32" s="12"/>
      <c r="G32" s="12"/>
      <c r="H32" s="12"/>
      <c r="I32" s="12"/>
      <c r="J32" s="12"/>
      <c r="K32" s="12"/>
      <c r="L32" s="12"/>
      <c r="M32" s="12"/>
      <c r="N32" s="12"/>
      <c r="O32" s="12"/>
      <c r="P32" s="12"/>
      <c r="Q32" s="12"/>
      <c r="R32" s="12"/>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row>
    <row r="33" spans="1:67" s="68" customFormat="1" ht="32.25" customHeight="1" thickBot="1" x14ac:dyDescent="0.4">
      <c r="A33" s="516" t="s">
        <v>86</v>
      </c>
      <c r="B33" s="517"/>
      <c r="C33" s="517"/>
      <c r="D33" s="517"/>
      <c r="E33" s="517"/>
      <c r="F33" s="517"/>
      <c r="G33" s="517"/>
      <c r="H33" s="517"/>
      <c r="I33" s="517"/>
      <c r="J33" s="517"/>
      <c r="K33" s="517"/>
      <c r="L33" s="517"/>
      <c r="M33" s="517"/>
      <c r="N33" s="517"/>
      <c r="O33" s="517"/>
      <c r="P33" s="517"/>
      <c r="Q33" s="517"/>
      <c r="R33" s="518"/>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row>
    <row r="34" spans="1:67" s="68" customFormat="1" ht="128.25" customHeight="1" thickBot="1" x14ac:dyDescent="0.4">
      <c r="A34" s="519" t="s">
        <v>88</v>
      </c>
      <c r="B34" s="520"/>
      <c r="C34" s="520"/>
      <c r="D34" s="520"/>
      <c r="E34" s="520"/>
      <c r="F34" s="520"/>
      <c r="G34" s="520"/>
      <c r="H34" s="520"/>
      <c r="I34" s="520"/>
      <c r="J34" s="520"/>
      <c r="K34" s="520"/>
      <c r="L34" s="520"/>
      <c r="M34" s="520"/>
      <c r="N34" s="520"/>
      <c r="O34" s="520"/>
      <c r="P34" s="520"/>
      <c r="Q34" s="520"/>
      <c r="R34" s="521"/>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row>
    <row r="35" spans="1:67" s="68" customFormat="1" ht="23.25" x14ac:dyDescent="0.35">
      <c r="A35" s="12"/>
      <c r="B35" s="12"/>
      <c r="C35" s="12"/>
      <c r="D35" s="12"/>
      <c r="E35" s="12"/>
      <c r="F35" s="12"/>
      <c r="G35" s="12"/>
      <c r="H35" s="12"/>
      <c r="I35" s="12"/>
      <c r="J35" s="12"/>
      <c r="K35" s="12"/>
      <c r="L35" s="12"/>
      <c r="M35" s="12"/>
      <c r="N35" s="12"/>
      <c r="O35" s="12"/>
      <c r="P35" s="12"/>
      <c r="Q35" s="12"/>
      <c r="R35" s="12"/>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row>
    <row r="36" spans="1:67" s="68" customFormat="1" ht="24" x14ac:dyDescent="0.35">
      <c r="A36" s="76" t="s">
        <v>1</v>
      </c>
      <c r="B36" s="12"/>
      <c r="C36" s="12"/>
      <c r="D36" s="12"/>
      <c r="E36" s="12"/>
      <c r="F36" s="12"/>
      <c r="G36" s="12"/>
      <c r="H36" s="12"/>
      <c r="I36" s="12"/>
      <c r="J36" s="12"/>
      <c r="K36" s="12"/>
      <c r="L36" s="12"/>
      <c r="M36" s="12"/>
      <c r="N36" s="12"/>
      <c r="O36" s="12"/>
      <c r="P36" s="12"/>
      <c r="Q36" s="12"/>
      <c r="R36" s="12"/>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row>
    <row r="37" spans="1:67" s="68" customFormat="1" ht="24" thickBot="1" x14ac:dyDescent="0.4">
      <c r="A37" s="13"/>
      <c r="B37" s="12"/>
      <c r="C37" s="12"/>
      <c r="D37" s="12"/>
      <c r="E37" s="12"/>
      <c r="F37" s="12"/>
      <c r="G37" s="12"/>
      <c r="H37" s="12"/>
      <c r="I37" s="12"/>
      <c r="J37" s="12"/>
      <c r="K37" s="12"/>
      <c r="L37" s="12"/>
      <c r="M37" s="12"/>
      <c r="N37" s="12"/>
      <c r="O37" s="12"/>
      <c r="P37" s="12"/>
      <c r="Q37" s="12"/>
      <c r="R37" s="12"/>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row>
    <row r="38" spans="1:67" s="68" customFormat="1" ht="23.25" x14ac:dyDescent="0.35">
      <c r="A38" s="16" t="s">
        <v>39</v>
      </c>
      <c r="B38" s="12"/>
      <c r="C38" s="14"/>
      <c r="D38" s="12"/>
      <c r="E38" s="12"/>
      <c r="F38" s="12"/>
      <c r="G38" s="12"/>
      <c r="H38" s="12"/>
      <c r="I38" s="12"/>
      <c r="J38" s="12"/>
      <c r="K38" s="12"/>
      <c r="L38" s="12"/>
      <c r="M38" s="12"/>
      <c r="N38" s="12"/>
      <c r="O38" s="12"/>
      <c r="P38" s="12"/>
      <c r="Q38" s="12"/>
      <c r="R38" s="12"/>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row>
    <row r="39" spans="1:67" s="68" customFormat="1" ht="23.25" x14ac:dyDescent="0.35">
      <c r="A39" s="11" t="s">
        <v>40</v>
      </c>
      <c r="B39" s="12"/>
      <c r="C39" s="14"/>
      <c r="D39" s="12"/>
      <c r="E39" s="12"/>
      <c r="F39" s="12"/>
      <c r="G39" s="12"/>
      <c r="H39" s="12"/>
      <c r="I39" s="12"/>
      <c r="J39" s="12"/>
      <c r="K39" s="12"/>
      <c r="L39" s="12"/>
      <c r="M39" s="12"/>
      <c r="N39" s="12"/>
      <c r="O39" s="12"/>
      <c r="P39" s="12"/>
      <c r="Q39" s="12"/>
      <c r="R39" s="12"/>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row>
    <row r="40" spans="1:67" s="68" customFormat="1" ht="24" thickBot="1" x14ac:dyDescent="0.4">
      <c r="A40" s="17" t="s">
        <v>125</v>
      </c>
      <c r="B40" s="12"/>
      <c r="C40" s="14"/>
      <c r="D40" s="12"/>
      <c r="E40" s="12"/>
      <c r="F40" s="12"/>
      <c r="G40" s="12"/>
      <c r="H40" s="12"/>
      <c r="I40" s="12"/>
      <c r="J40" s="12"/>
      <c r="K40" s="12"/>
      <c r="L40" s="12"/>
      <c r="M40" s="12"/>
      <c r="N40" s="12"/>
      <c r="O40" s="12"/>
      <c r="P40" s="12"/>
      <c r="Q40" s="12"/>
      <c r="R40" s="12"/>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row>
    <row r="41" spans="1:67" s="68" customFormat="1" ht="24" thickBot="1" x14ac:dyDescent="0.4">
      <c r="A41" s="13"/>
      <c r="B41" s="12"/>
      <c r="C41" s="14"/>
      <c r="D41" s="12"/>
      <c r="E41" s="12"/>
      <c r="F41" s="12"/>
      <c r="G41" s="12"/>
      <c r="H41" s="12"/>
      <c r="I41" s="12"/>
      <c r="J41" s="12"/>
      <c r="K41" s="12"/>
      <c r="L41" s="12"/>
      <c r="M41" s="12"/>
      <c r="N41" s="12"/>
      <c r="O41" s="12"/>
      <c r="P41" s="12"/>
      <c r="Q41" s="12"/>
      <c r="R41" s="12"/>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row>
    <row r="42" spans="1:67" s="68" customFormat="1" ht="23.25" x14ac:dyDescent="0.35">
      <c r="A42" s="18" t="s">
        <v>132</v>
      </c>
      <c r="B42" s="19"/>
      <c r="C42" s="20"/>
      <c r="D42" s="12"/>
      <c r="E42" s="12"/>
      <c r="F42" s="12"/>
      <c r="G42" s="12"/>
      <c r="H42" s="12"/>
      <c r="I42" s="12"/>
      <c r="J42" s="12"/>
      <c r="K42" s="12"/>
      <c r="L42" s="12"/>
      <c r="M42" s="12"/>
      <c r="N42" s="12"/>
      <c r="O42" s="12"/>
      <c r="P42" s="12"/>
      <c r="Q42" s="12"/>
      <c r="R42" s="12"/>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row>
    <row r="43" spans="1:67" s="68" customFormat="1" ht="23.25" x14ac:dyDescent="0.35">
      <c r="A43" s="21" t="s">
        <v>11</v>
      </c>
      <c r="B43" s="12"/>
      <c r="C43" s="22"/>
      <c r="D43" s="12"/>
      <c r="E43" s="12"/>
      <c r="F43" s="12"/>
      <c r="G43" s="12"/>
      <c r="H43" s="12"/>
      <c r="I43" s="12"/>
      <c r="J43" s="12"/>
      <c r="K43" s="12"/>
      <c r="L43" s="12"/>
      <c r="M43" s="12"/>
      <c r="N43" s="12"/>
      <c r="O43" s="12"/>
      <c r="P43" s="12"/>
      <c r="Q43" s="12"/>
      <c r="R43" s="12"/>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row>
    <row r="44" spans="1:67" s="68" customFormat="1" ht="23.25" x14ac:dyDescent="0.35">
      <c r="A44" s="23" t="s">
        <v>12</v>
      </c>
      <c r="B44" s="12"/>
      <c r="C44" s="24"/>
      <c r="D44" s="12"/>
      <c r="E44" s="12"/>
      <c r="F44" s="12"/>
      <c r="G44" s="12"/>
      <c r="H44" s="12"/>
      <c r="I44" s="12"/>
      <c r="J44" s="12"/>
      <c r="K44" s="12"/>
      <c r="L44" s="12"/>
      <c r="M44" s="12"/>
      <c r="N44" s="12"/>
      <c r="O44" s="12"/>
      <c r="P44" s="12"/>
      <c r="Q44" s="12"/>
      <c r="R44" s="12"/>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row>
    <row r="45" spans="1:67" s="68" customFormat="1" ht="24" thickBot="1" x14ac:dyDescent="0.4">
      <c r="A45" s="25" t="s">
        <v>13</v>
      </c>
      <c r="B45" s="26"/>
      <c r="C45" s="27"/>
      <c r="D45" s="12"/>
      <c r="E45" s="12"/>
      <c r="F45" s="12"/>
      <c r="G45" s="12"/>
      <c r="H45" s="12"/>
      <c r="I45" s="12"/>
      <c r="J45" s="12"/>
      <c r="K45" s="12"/>
      <c r="L45" s="12"/>
      <c r="M45" s="12"/>
      <c r="N45" s="12"/>
      <c r="O45" s="12"/>
      <c r="P45" s="12"/>
      <c r="Q45" s="12"/>
      <c r="R45" s="12"/>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row>
    <row r="46" spans="1:67" s="68" customFormat="1" ht="24" thickBot="1" x14ac:dyDescent="0.4">
      <c r="A46" s="13"/>
      <c r="B46" s="12"/>
      <c r="C46" s="12"/>
      <c r="D46" s="12"/>
      <c r="E46" s="12"/>
      <c r="F46" s="12"/>
      <c r="G46" s="12"/>
      <c r="H46" s="12"/>
      <c r="I46" s="12"/>
      <c r="J46" s="12"/>
      <c r="K46" s="12"/>
      <c r="L46" s="12"/>
      <c r="M46" s="12"/>
      <c r="N46" s="12"/>
      <c r="O46" s="12"/>
      <c r="P46" s="12"/>
      <c r="Q46" s="12"/>
      <c r="R46" s="12"/>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row>
    <row r="47" spans="1:67" s="68" customFormat="1" ht="23.25" x14ac:dyDescent="0.35">
      <c r="A47" s="16" t="s">
        <v>41</v>
      </c>
      <c r="B47" s="12"/>
      <c r="C47" s="12"/>
      <c r="D47" s="12"/>
      <c r="E47" s="12"/>
      <c r="F47" s="12"/>
      <c r="G47" s="12"/>
      <c r="H47" s="12"/>
      <c r="I47" s="12"/>
      <c r="J47" s="12"/>
      <c r="K47" s="12"/>
      <c r="L47" s="12"/>
      <c r="M47" s="12"/>
      <c r="N47" s="12"/>
      <c r="O47" s="12"/>
      <c r="P47" s="12"/>
      <c r="Q47" s="12"/>
      <c r="R47" s="12"/>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row>
    <row r="48" spans="1:67" s="68" customFormat="1" ht="24" thickBot="1" x14ac:dyDescent="0.4">
      <c r="A48" s="17" t="s">
        <v>75</v>
      </c>
      <c r="B48" s="12"/>
      <c r="C48" s="12"/>
      <c r="D48" s="12"/>
      <c r="E48" s="12"/>
      <c r="F48" s="12"/>
      <c r="G48" s="12"/>
      <c r="H48" s="12"/>
      <c r="I48" s="12"/>
      <c r="J48" s="12"/>
      <c r="K48" s="12"/>
      <c r="L48" s="12"/>
      <c r="M48" s="12"/>
      <c r="N48" s="12"/>
      <c r="O48" s="12"/>
      <c r="P48" s="12"/>
      <c r="Q48" s="12"/>
      <c r="R48" s="12"/>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row>
    <row r="49" spans="1:67" s="68" customFormat="1" ht="24" thickBot="1" x14ac:dyDescent="0.4">
      <c r="A49" s="13"/>
      <c r="B49" s="12"/>
      <c r="C49" s="12"/>
      <c r="D49" s="12"/>
      <c r="E49" s="12"/>
      <c r="F49" s="12"/>
      <c r="G49" s="12"/>
      <c r="H49" s="12"/>
      <c r="I49" s="12"/>
      <c r="J49" s="12"/>
      <c r="K49" s="12"/>
      <c r="L49" s="12"/>
      <c r="M49" s="12"/>
      <c r="N49" s="12"/>
      <c r="O49" s="12"/>
      <c r="P49" s="12"/>
      <c r="Q49" s="12"/>
      <c r="R49" s="12"/>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row>
    <row r="50" spans="1:67" s="68" customFormat="1" ht="23.25" x14ac:dyDescent="0.35">
      <c r="A50" s="16" t="s">
        <v>8</v>
      </c>
      <c r="B50" s="12"/>
      <c r="C50" s="12"/>
      <c r="D50" s="12"/>
      <c r="E50" s="12"/>
      <c r="F50" s="12"/>
      <c r="G50" s="12"/>
      <c r="H50" s="12"/>
      <c r="I50" s="12"/>
      <c r="J50" s="12"/>
      <c r="K50" s="12"/>
      <c r="L50" s="12"/>
      <c r="M50" s="12"/>
      <c r="N50" s="12"/>
      <c r="O50" s="12"/>
      <c r="P50" s="12"/>
      <c r="Q50" s="12"/>
      <c r="R50" s="12"/>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row>
    <row r="51" spans="1:67" s="68" customFormat="1" ht="23.25" x14ac:dyDescent="0.35">
      <c r="A51" s="11" t="s">
        <v>9</v>
      </c>
      <c r="B51" s="12"/>
      <c r="C51" s="12"/>
      <c r="D51" s="12"/>
      <c r="E51" s="12"/>
      <c r="F51" s="12"/>
      <c r="G51" s="12"/>
      <c r="H51" s="12"/>
      <c r="I51" s="12"/>
      <c r="J51" s="12"/>
      <c r="K51" s="12"/>
      <c r="L51" s="12"/>
      <c r="M51" s="12"/>
      <c r="N51" s="12"/>
      <c r="O51" s="12"/>
      <c r="P51" s="12"/>
      <c r="Q51" s="12"/>
      <c r="R51" s="12"/>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row>
    <row r="52" spans="1:67" s="68" customFormat="1" ht="24" thickBot="1" x14ac:dyDescent="0.4">
      <c r="A52" s="17" t="s">
        <v>125</v>
      </c>
      <c r="B52" s="13"/>
      <c r="C52" s="12"/>
      <c r="D52" s="12"/>
      <c r="E52" s="12"/>
      <c r="F52" s="12"/>
      <c r="G52" s="12"/>
      <c r="H52" s="12"/>
      <c r="I52" s="12"/>
      <c r="J52" s="12"/>
      <c r="K52" s="12"/>
      <c r="L52" s="12"/>
      <c r="M52" s="12"/>
      <c r="N52" s="12"/>
      <c r="O52" s="12"/>
      <c r="P52" s="12"/>
      <c r="Q52" s="12"/>
      <c r="R52" s="12"/>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row>
    <row r="53" spans="1:67" s="68" customFormat="1" ht="24" thickBot="1" x14ac:dyDescent="0.4">
      <c r="A53" s="13"/>
      <c r="B53" s="12"/>
      <c r="C53" s="14"/>
      <c r="D53" s="14"/>
      <c r="E53" s="14"/>
      <c r="F53" s="14"/>
      <c r="G53" s="14"/>
      <c r="H53" s="14"/>
      <c r="I53" s="14"/>
      <c r="J53" s="12"/>
      <c r="K53" s="12"/>
      <c r="L53" s="12"/>
      <c r="M53" s="12"/>
      <c r="N53" s="12"/>
      <c r="O53" s="12"/>
      <c r="P53" s="12"/>
      <c r="Q53" s="12"/>
      <c r="R53" s="12"/>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row>
    <row r="54" spans="1:67" s="68" customFormat="1" ht="24" x14ac:dyDescent="0.35">
      <c r="A54" s="28" t="s">
        <v>55</v>
      </c>
      <c r="B54" s="29"/>
      <c r="C54" s="29" t="s">
        <v>356</v>
      </c>
      <c r="D54" s="29"/>
      <c r="E54" s="35"/>
      <c r="F54" s="36"/>
      <c r="G54" s="37"/>
      <c r="H54" s="37"/>
      <c r="I54" s="37"/>
      <c r="J54" s="37"/>
      <c r="K54" s="37"/>
      <c r="L54" s="37"/>
      <c r="M54" s="37"/>
      <c r="N54" s="37"/>
      <c r="O54" s="37"/>
      <c r="P54" s="37"/>
      <c r="Q54" s="37"/>
      <c r="R54" s="37"/>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row>
    <row r="55" spans="1:67" s="68" customFormat="1" ht="24" x14ac:dyDescent="0.35">
      <c r="A55" s="31" t="s">
        <v>56</v>
      </c>
      <c r="B55" s="13"/>
      <c r="C55" s="13" t="s">
        <v>356</v>
      </c>
      <c r="D55" s="60"/>
      <c r="E55" s="37"/>
      <c r="F55" s="38"/>
      <c r="G55" s="37"/>
      <c r="H55" s="37"/>
      <c r="I55" s="37"/>
      <c r="J55" s="37"/>
      <c r="K55" s="37"/>
      <c r="L55" s="37"/>
      <c r="M55" s="37"/>
      <c r="N55" s="37"/>
      <c r="O55" s="37"/>
      <c r="P55" s="37"/>
      <c r="Q55" s="37"/>
      <c r="R55" s="37"/>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row>
    <row r="56" spans="1:67" s="68" customFormat="1" ht="24" x14ac:dyDescent="0.35">
      <c r="A56" s="31" t="s">
        <v>57</v>
      </c>
      <c r="B56" s="13"/>
      <c r="C56" s="13" t="s">
        <v>356</v>
      </c>
      <c r="D56" s="60"/>
      <c r="E56" s="37"/>
      <c r="F56" s="38"/>
      <c r="G56" s="37"/>
      <c r="H56" s="37"/>
      <c r="I56" s="37"/>
      <c r="J56" s="37"/>
      <c r="K56" s="37"/>
      <c r="L56" s="37"/>
      <c r="M56" s="37"/>
      <c r="N56" s="37"/>
      <c r="O56" s="37"/>
      <c r="P56" s="37"/>
      <c r="Q56" s="37"/>
      <c r="R56" s="37"/>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row>
    <row r="57" spans="1:67" s="68" customFormat="1" ht="24" x14ac:dyDescent="0.35">
      <c r="A57" s="31" t="s">
        <v>61</v>
      </c>
      <c r="B57" s="13"/>
      <c r="C57" s="13" t="s">
        <v>356</v>
      </c>
      <c r="D57" s="60"/>
      <c r="E57" s="37"/>
      <c r="F57" s="38"/>
      <c r="G57" s="37"/>
      <c r="H57" s="37"/>
      <c r="I57" s="37"/>
      <c r="J57" s="37"/>
      <c r="K57" s="37"/>
      <c r="L57" s="37"/>
      <c r="M57" s="37"/>
      <c r="N57" s="37"/>
      <c r="O57" s="37"/>
      <c r="P57" s="37"/>
      <c r="Q57" s="37"/>
      <c r="R57" s="37"/>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row>
    <row r="58" spans="1:67" s="68" customFormat="1" ht="24" x14ac:dyDescent="0.35">
      <c r="A58" s="31" t="s">
        <v>42</v>
      </c>
      <c r="B58" s="13"/>
      <c r="C58" s="13" t="s">
        <v>356</v>
      </c>
      <c r="D58" s="60"/>
      <c r="E58" s="37"/>
      <c r="F58" s="38"/>
      <c r="G58" s="37"/>
      <c r="H58" s="37"/>
      <c r="I58" s="37"/>
      <c r="J58" s="37"/>
      <c r="K58" s="37"/>
      <c r="L58" s="37"/>
      <c r="M58" s="37"/>
      <c r="N58" s="37"/>
      <c r="O58" s="37"/>
      <c r="P58" s="37"/>
      <c r="Q58" s="37"/>
      <c r="R58" s="37"/>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row>
    <row r="59" spans="1:67" s="68" customFormat="1" ht="24" x14ac:dyDescent="0.35">
      <c r="A59" s="31" t="s">
        <v>43</v>
      </c>
      <c r="B59" s="13"/>
      <c r="C59" s="13" t="s">
        <v>356</v>
      </c>
      <c r="D59" s="60"/>
      <c r="E59" s="37"/>
      <c r="F59" s="38"/>
      <c r="G59" s="37"/>
      <c r="H59" s="37"/>
      <c r="I59" s="37"/>
      <c r="J59" s="37"/>
      <c r="K59" s="37"/>
      <c r="L59" s="37"/>
      <c r="M59" s="37"/>
      <c r="N59" s="37"/>
      <c r="O59" s="37"/>
      <c r="P59" s="37"/>
      <c r="Q59" s="37"/>
      <c r="R59" s="37"/>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row>
    <row r="60" spans="1:67" s="68" customFormat="1" ht="24" x14ac:dyDescent="0.35">
      <c r="A60" s="31" t="s">
        <v>44</v>
      </c>
      <c r="B60" s="13"/>
      <c r="C60" s="13" t="s">
        <v>356</v>
      </c>
      <c r="D60" s="60"/>
      <c r="E60" s="37"/>
      <c r="F60" s="38"/>
      <c r="G60" s="37"/>
      <c r="H60" s="37"/>
      <c r="I60" s="37"/>
      <c r="J60" s="37"/>
      <c r="K60" s="37"/>
      <c r="L60" s="37"/>
      <c r="M60" s="37"/>
      <c r="N60" s="37"/>
      <c r="O60" s="37"/>
      <c r="P60" s="37"/>
      <c r="Q60" s="37"/>
      <c r="R60" s="37"/>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row>
    <row r="61" spans="1:67" s="68" customFormat="1" ht="24" x14ac:dyDescent="0.35">
      <c r="A61" s="31" t="s">
        <v>45</v>
      </c>
      <c r="B61" s="13"/>
      <c r="C61" s="13" t="s">
        <v>356</v>
      </c>
      <c r="D61" s="60"/>
      <c r="E61" s="37"/>
      <c r="F61" s="38"/>
      <c r="G61" s="37"/>
      <c r="H61" s="37"/>
      <c r="I61" s="37"/>
      <c r="J61" s="37"/>
      <c r="K61" s="37"/>
      <c r="L61" s="37"/>
      <c r="M61" s="37"/>
      <c r="N61" s="37"/>
      <c r="O61" s="37"/>
      <c r="P61" s="37"/>
      <c r="Q61" s="37"/>
      <c r="R61" s="37"/>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row>
    <row r="62" spans="1:67" s="68" customFormat="1" ht="24" x14ac:dyDescent="0.35">
      <c r="A62" s="31" t="s">
        <v>48</v>
      </c>
      <c r="B62" s="13"/>
      <c r="C62" s="13" t="s">
        <v>356</v>
      </c>
      <c r="D62" s="60"/>
      <c r="E62" s="37"/>
      <c r="F62" s="38"/>
      <c r="G62" s="37"/>
      <c r="H62" s="37"/>
      <c r="I62" s="37"/>
      <c r="J62" s="37"/>
      <c r="K62" s="37"/>
      <c r="L62" s="37"/>
      <c r="M62" s="37"/>
      <c r="N62" s="37"/>
      <c r="O62" s="37"/>
      <c r="P62" s="37"/>
      <c r="Q62" s="37"/>
      <c r="R62" s="37"/>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row>
    <row r="63" spans="1:67" s="68" customFormat="1" ht="24" x14ac:dyDescent="0.35">
      <c r="A63" s="31" t="s">
        <v>49</v>
      </c>
      <c r="B63" s="13"/>
      <c r="C63" s="13" t="s">
        <v>356</v>
      </c>
      <c r="D63" s="60"/>
      <c r="E63" s="37"/>
      <c r="F63" s="38"/>
      <c r="G63" s="37"/>
      <c r="H63" s="37"/>
      <c r="I63" s="37"/>
      <c r="J63" s="37"/>
      <c r="K63" s="37"/>
      <c r="L63" s="37"/>
      <c r="M63" s="37"/>
      <c r="N63" s="37"/>
      <c r="O63" s="37"/>
      <c r="P63" s="37"/>
      <c r="Q63" s="37"/>
      <c r="R63" s="37"/>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row>
    <row r="64" spans="1:67" s="68" customFormat="1" ht="24" x14ac:dyDescent="0.35">
      <c r="A64" s="31" t="s">
        <v>46</v>
      </c>
      <c r="B64" s="13"/>
      <c r="C64" s="13" t="s">
        <v>357</v>
      </c>
      <c r="D64" s="60"/>
      <c r="E64" s="37"/>
      <c r="F64" s="38"/>
      <c r="G64" s="37"/>
      <c r="H64" s="37"/>
      <c r="I64" s="37"/>
      <c r="J64" s="37"/>
      <c r="K64" s="37"/>
      <c r="L64" s="37"/>
      <c r="M64" s="37"/>
      <c r="N64" s="37"/>
      <c r="O64" s="37"/>
      <c r="P64" s="37"/>
      <c r="Q64" s="37"/>
      <c r="R64" s="37"/>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row>
    <row r="65" spans="1:67" s="68" customFormat="1" ht="24.75" thickBot="1" x14ac:dyDescent="0.4">
      <c r="A65" s="32" t="s">
        <v>47</v>
      </c>
      <c r="B65" s="33"/>
      <c r="C65" s="33" t="s">
        <v>357</v>
      </c>
      <c r="D65" s="61"/>
      <c r="E65" s="39"/>
      <c r="F65" s="40"/>
      <c r="G65" s="37"/>
      <c r="H65" s="37"/>
      <c r="I65" s="37"/>
      <c r="J65" s="37"/>
      <c r="K65" s="37"/>
      <c r="L65" s="37"/>
      <c r="M65" s="37"/>
      <c r="N65" s="37"/>
      <c r="O65" s="37"/>
      <c r="P65" s="37"/>
      <c r="Q65" s="37"/>
      <c r="R65" s="37"/>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row>
    <row r="66" spans="1:67" s="68" customFormat="1" ht="24.75" thickBot="1" x14ac:dyDescent="0.4">
      <c r="A66" s="75"/>
      <c r="B66" s="13"/>
      <c r="C66" s="13"/>
      <c r="D66" s="13"/>
      <c r="E66" s="37"/>
      <c r="F66" s="37"/>
      <c r="G66" s="37"/>
      <c r="H66" s="37"/>
      <c r="I66" s="37"/>
      <c r="J66" s="37"/>
      <c r="K66" s="37"/>
      <c r="L66" s="37"/>
      <c r="M66" s="37"/>
      <c r="N66" s="37"/>
      <c r="O66" s="37"/>
      <c r="P66" s="37"/>
      <c r="Q66" s="37"/>
      <c r="R66" s="37"/>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row>
    <row r="67" spans="1:67" s="68" customFormat="1" ht="23.25" x14ac:dyDescent="0.35">
      <c r="A67" s="34" t="s">
        <v>122</v>
      </c>
      <c r="B67" s="29"/>
      <c r="C67" s="35"/>
      <c r="D67" s="36"/>
      <c r="E67" s="37"/>
      <c r="F67" s="37"/>
      <c r="G67" s="37"/>
      <c r="H67" s="37"/>
      <c r="I67" s="37"/>
      <c r="J67" s="37"/>
      <c r="K67" s="37"/>
      <c r="L67" s="37"/>
      <c r="M67" s="37"/>
      <c r="N67" s="37"/>
      <c r="O67" s="37"/>
      <c r="P67" s="37"/>
      <c r="Q67" s="71"/>
      <c r="R67" s="72"/>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row>
    <row r="68" spans="1:67" s="68" customFormat="1" ht="23.25" x14ac:dyDescent="0.35">
      <c r="A68" s="23" t="s">
        <v>58</v>
      </c>
      <c r="B68" s="13"/>
      <c r="C68" s="37"/>
      <c r="D68" s="38"/>
      <c r="E68" s="37"/>
      <c r="F68" s="37"/>
      <c r="G68" s="37"/>
      <c r="H68" s="37"/>
      <c r="I68" s="37"/>
      <c r="J68" s="37"/>
      <c r="K68" s="37"/>
      <c r="L68" s="37"/>
      <c r="M68" s="37"/>
      <c r="N68" s="37"/>
      <c r="O68" s="37"/>
      <c r="P68" s="37"/>
      <c r="Q68" s="71"/>
      <c r="R68" s="72"/>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row>
    <row r="69" spans="1:67" s="68" customFormat="1" ht="23.25" x14ac:dyDescent="0.35">
      <c r="A69" s="23" t="s">
        <v>59</v>
      </c>
      <c r="B69" s="13"/>
      <c r="C69" s="37"/>
      <c r="D69" s="38"/>
      <c r="E69" s="37"/>
      <c r="F69" s="37"/>
      <c r="G69" s="37"/>
      <c r="H69" s="37"/>
      <c r="I69" s="37"/>
      <c r="J69" s="37"/>
      <c r="K69" s="37"/>
      <c r="L69" s="37"/>
      <c r="M69" s="37"/>
      <c r="N69" s="37"/>
      <c r="O69" s="37"/>
      <c r="P69" s="37"/>
      <c r="Q69" s="71"/>
      <c r="R69" s="72"/>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row>
    <row r="70" spans="1:67" s="68" customFormat="1" ht="23.25" x14ac:dyDescent="0.35">
      <c r="A70" s="23" t="s">
        <v>2</v>
      </c>
      <c r="B70" s="13"/>
      <c r="C70" s="37"/>
      <c r="D70" s="38"/>
      <c r="E70" s="37"/>
      <c r="F70" s="37"/>
      <c r="G70" s="37"/>
      <c r="H70" s="37"/>
      <c r="I70" s="37"/>
      <c r="J70" s="37"/>
      <c r="K70" s="37"/>
      <c r="L70" s="37"/>
      <c r="M70" s="37"/>
      <c r="N70" s="37"/>
      <c r="O70" s="37"/>
      <c r="P70" s="37"/>
      <c r="Q70" s="71"/>
      <c r="R70" s="72"/>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row>
    <row r="71" spans="1:67" s="68" customFormat="1" ht="23.25" x14ac:dyDescent="0.35">
      <c r="A71" s="23" t="s">
        <v>60</v>
      </c>
      <c r="B71" s="13"/>
      <c r="C71" s="37"/>
      <c r="D71" s="38"/>
      <c r="E71" s="37"/>
      <c r="F71" s="37"/>
      <c r="G71" s="37"/>
      <c r="H71" s="37"/>
      <c r="I71" s="37"/>
      <c r="J71" s="37"/>
      <c r="K71" s="37"/>
      <c r="L71" s="37"/>
      <c r="M71" s="37"/>
      <c r="N71" s="37"/>
      <c r="O71" s="37"/>
      <c r="P71" s="37"/>
      <c r="Q71" s="71"/>
      <c r="R71" s="72"/>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row>
    <row r="72" spans="1:67" s="68" customFormat="1" ht="23.25" x14ac:dyDescent="0.35">
      <c r="A72" s="23" t="s">
        <v>4</v>
      </c>
      <c r="B72" s="13"/>
      <c r="C72" s="37"/>
      <c r="D72" s="38"/>
      <c r="E72" s="37"/>
      <c r="F72" s="37"/>
      <c r="G72" s="37"/>
      <c r="H72" s="37"/>
      <c r="I72" s="37"/>
      <c r="J72" s="37"/>
      <c r="K72" s="37"/>
      <c r="L72" s="37"/>
      <c r="M72" s="37"/>
      <c r="N72" s="37"/>
      <c r="O72" s="37"/>
      <c r="P72" s="37"/>
      <c r="Q72" s="71"/>
      <c r="R72" s="72"/>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row>
    <row r="73" spans="1:67" s="68" customFormat="1" ht="23.25" x14ac:dyDescent="0.35">
      <c r="A73" s="23" t="s">
        <v>3</v>
      </c>
      <c r="B73" s="13"/>
      <c r="C73" s="37"/>
      <c r="D73" s="38"/>
      <c r="E73" s="37"/>
      <c r="F73" s="37"/>
      <c r="G73" s="37"/>
      <c r="H73" s="37"/>
      <c r="I73" s="37"/>
      <c r="J73" s="37"/>
      <c r="K73" s="37"/>
      <c r="L73" s="37"/>
      <c r="M73" s="37"/>
      <c r="N73" s="37"/>
      <c r="O73" s="37"/>
      <c r="P73" s="37"/>
      <c r="Q73" s="71"/>
      <c r="R73" s="72"/>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row>
    <row r="74" spans="1:67" s="68" customFormat="1" ht="23.25" x14ac:dyDescent="0.35">
      <c r="A74" s="23" t="s">
        <v>5</v>
      </c>
      <c r="B74" s="13"/>
      <c r="C74" s="37"/>
      <c r="D74" s="38"/>
      <c r="E74" s="37"/>
      <c r="F74" s="37"/>
      <c r="G74" s="37"/>
      <c r="H74" s="37"/>
      <c r="I74" s="37"/>
      <c r="J74" s="37"/>
      <c r="K74" s="37"/>
      <c r="L74" s="37"/>
      <c r="M74" s="37"/>
      <c r="N74" s="37"/>
      <c r="O74" s="37"/>
      <c r="P74" s="37"/>
      <c r="Q74" s="71"/>
      <c r="R74" s="72"/>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row>
    <row r="75" spans="1:67" s="68" customFormat="1" ht="23.25" x14ac:dyDescent="0.35">
      <c r="A75" s="23" t="s">
        <v>6</v>
      </c>
      <c r="B75" s="13"/>
      <c r="C75" s="37"/>
      <c r="D75" s="38"/>
      <c r="E75" s="37"/>
      <c r="F75" s="37"/>
      <c r="G75" s="37"/>
      <c r="H75" s="37"/>
      <c r="I75" s="37"/>
      <c r="J75" s="37"/>
      <c r="K75" s="37"/>
      <c r="L75" s="37"/>
      <c r="M75" s="37"/>
      <c r="N75" s="37"/>
      <c r="O75" s="37"/>
      <c r="P75" s="37"/>
      <c r="Q75" s="71"/>
      <c r="R75" s="72"/>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row>
    <row r="76" spans="1:67" s="68" customFormat="1" ht="23.25" x14ac:dyDescent="0.35">
      <c r="A76" s="23" t="s">
        <v>63</v>
      </c>
      <c r="B76" s="13"/>
      <c r="C76" s="37"/>
      <c r="D76" s="38"/>
      <c r="E76" s="37"/>
      <c r="F76" s="37"/>
      <c r="G76" s="37"/>
      <c r="H76" s="37"/>
      <c r="I76" s="37"/>
      <c r="J76" s="37"/>
      <c r="K76" s="37"/>
      <c r="L76" s="37"/>
      <c r="M76" s="37"/>
      <c r="N76" s="37"/>
      <c r="O76" s="37"/>
      <c r="P76" s="37"/>
      <c r="Q76" s="71"/>
      <c r="R76" s="72"/>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row>
    <row r="77" spans="1:67" s="68" customFormat="1" ht="23.25" x14ac:dyDescent="0.35">
      <c r="A77" s="23" t="s">
        <v>123</v>
      </c>
      <c r="B77" s="13"/>
      <c r="C77" s="37"/>
      <c r="D77" s="38"/>
      <c r="E77" s="37"/>
      <c r="F77" s="37"/>
      <c r="G77" s="37"/>
      <c r="H77" s="37"/>
      <c r="I77" s="37"/>
      <c r="J77" s="37"/>
      <c r="K77" s="37"/>
      <c r="L77" s="37"/>
      <c r="M77" s="37"/>
      <c r="N77" s="37"/>
      <c r="O77" s="37"/>
      <c r="P77" s="37"/>
      <c r="Q77" s="71"/>
      <c r="R77" s="72"/>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row>
    <row r="78" spans="1:67" s="68" customFormat="1" ht="24" thickBot="1" x14ac:dyDescent="0.4">
      <c r="A78" s="25" t="s">
        <v>62</v>
      </c>
      <c r="B78" s="33"/>
      <c r="C78" s="39"/>
      <c r="D78" s="40"/>
      <c r="E78" s="37"/>
      <c r="F78" s="37"/>
      <c r="G78" s="37"/>
      <c r="H78" s="37"/>
      <c r="I78" s="37"/>
      <c r="J78" s="37"/>
      <c r="K78" s="37"/>
      <c r="L78" s="37"/>
      <c r="M78" s="37"/>
      <c r="N78" s="37"/>
      <c r="O78" s="37"/>
      <c r="P78" s="37"/>
      <c r="Q78" s="71"/>
      <c r="R78" s="72"/>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row>
    <row r="79" spans="1:67" s="68" customFormat="1" ht="24" thickBot="1" x14ac:dyDescent="0.4">
      <c r="A79" s="13"/>
      <c r="B79" s="13"/>
      <c r="C79" s="37"/>
      <c r="D79" s="37"/>
      <c r="E79" s="37"/>
      <c r="F79" s="37"/>
      <c r="G79" s="37"/>
      <c r="H79" s="37"/>
      <c r="I79" s="37"/>
      <c r="J79" s="37"/>
      <c r="K79" s="37"/>
      <c r="L79" s="37"/>
      <c r="M79" s="37"/>
      <c r="N79" s="37"/>
      <c r="O79" s="37"/>
      <c r="P79" s="37"/>
      <c r="Q79" s="71"/>
      <c r="R79" s="72"/>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row>
    <row r="80" spans="1:67" s="68" customFormat="1" ht="23.25" x14ac:dyDescent="0.35">
      <c r="A80" s="34" t="s">
        <v>133</v>
      </c>
      <c r="B80" s="42"/>
      <c r="C80" s="42"/>
      <c r="D80" s="43"/>
      <c r="E80" s="41"/>
      <c r="F80" s="41"/>
      <c r="G80" s="41"/>
      <c r="H80" s="41"/>
      <c r="I80" s="41"/>
      <c r="J80" s="41"/>
      <c r="K80" s="41"/>
      <c r="L80" s="41"/>
      <c r="M80" s="41"/>
      <c r="N80" s="41"/>
      <c r="O80" s="41"/>
      <c r="P80" s="41"/>
      <c r="Q80" s="41"/>
      <c r="R80" s="41"/>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row>
    <row r="81" spans="1:67" s="68" customFormat="1" ht="23.25" x14ac:dyDescent="0.35">
      <c r="A81" s="44" t="s">
        <v>119</v>
      </c>
      <c r="B81" s="41"/>
      <c r="C81" s="41"/>
      <c r="D81" s="45"/>
      <c r="E81" s="41"/>
      <c r="F81" s="41"/>
      <c r="G81" s="41"/>
      <c r="H81" s="41"/>
      <c r="I81" s="41"/>
      <c r="J81" s="41"/>
      <c r="K81" s="41"/>
      <c r="L81" s="41"/>
      <c r="M81" s="41"/>
      <c r="N81" s="41"/>
      <c r="O81" s="41"/>
      <c r="P81" s="41"/>
      <c r="Q81" s="41"/>
      <c r="R81" s="41"/>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row>
    <row r="82" spans="1:67" s="68" customFormat="1" ht="23.25" x14ac:dyDescent="0.35">
      <c r="A82" s="23" t="s">
        <v>120</v>
      </c>
      <c r="B82" s="13"/>
      <c r="C82" s="13"/>
      <c r="D82" s="46"/>
      <c r="E82" s="13"/>
      <c r="F82" s="13"/>
      <c r="G82" s="13"/>
      <c r="H82" s="13"/>
      <c r="I82" s="13"/>
      <c r="J82" s="13"/>
      <c r="K82" s="13"/>
      <c r="L82" s="13"/>
      <c r="M82" s="13"/>
      <c r="N82" s="13"/>
      <c r="O82" s="13"/>
      <c r="P82" s="13"/>
      <c r="Q82" s="13"/>
      <c r="R82" s="13"/>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row>
    <row r="83" spans="1:67" s="68" customFormat="1" ht="24" thickBot="1" x14ac:dyDescent="0.4">
      <c r="A83" s="25" t="s">
        <v>121</v>
      </c>
      <c r="B83" s="33"/>
      <c r="C83" s="33"/>
      <c r="D83" s="47"/>
      <c r="E83" s="13"/>
      <c r="F83" s="13"/>
      <c r="G83" s="13"/>
      <c r="H83" s="13"/>
      <c r="I83" s="13"/>
      <c r="J83" s="13"/>
      <c r="K83" s="13"/>
      <c r="L83" s="13"/>
      <c r="M83" s="13"/>
      <c r="N83" s="13"/>
      <c r="O83" s="13"/>
      <c r="P83" s="13"/>
      <c r="Q83" s="13"/>
      <c r="R83" s="13"/>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row>
    <row r="84" spans="1:67" s="68" customFormat="1" ht="24" thickBot="1" x14ac:dyDescent="0.4">
      <c r="A84" s="13"/>
      <c r="B84" s="13"/>
      <c r="C84" s="13"/>
      <c r="D84" s="13"/>
      <c r="E84" s="13"/>
      <c r="F84" s="13"/>
      <c r="G84" s="13"/>
      <c r="H84" s="13"/>
      <c r="I84" s="13"/>
      <c r="J84" s="13"/>
      <c r="K84" s="13"/>
      <c r="L84" s="13"/>
      <c r="M84" s="13"/>
      <c r="N84" s="13"/>
      <c r="O84" s="13"/>
      <c r="P84" s="13"/>
      <c r="Q84" s="13"/>
      <c r="R84" s="13"/>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row>
    <row r="85" spans="1:67" s="68" customFormat="1" ht="23.25" x14ac:dyDescent="0.35">
      <c r="A85" s="34" t="s">
        <v>50</v>
      </c>
      <c r="B85" s="48"/>
      <c r="C85" s="48"/>
      <c r="D85" s="49"/>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row>
    <row r="86" spans="1:67" s="68" customFormat="1" ht="23.25" x14ac:dyDescent="0.35">
      <c r="A86" s="23" t="s">
        <v>51</v>
      </c>
      <c r="B86" s="50"/>
      <c r="C86" s="50"/>
      <c r="D86" s="51"/>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row>
    <row r="87" spans="1:67" s="68" customFormat="1" ht="23.25" x14ac:dyDescent="0.35">
      <c r="A87" s="23" t="s">
        <v>52</v>
      </c>
      <c r="B87" s="50"/>
      <c r="C87" s="50"/>
      <c r="D87" s="51"/>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row>
    <row r="88" spans="1:67" s="68" customFormat="1" ht="23.25" x14ac:dyDescent="0.35">
      <c r="A88" s="23" t="s">
        <v>53</v>
      </c>
      <c r="B88" s="50"/>
      <c r="C88" s="50"/>
      <c r="D88" s="51"/>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row>
    <row r="89" spans="1:67" s="68" customFormat="1" ht="24" thickBot="1" x14ac:dyDescent="0.4">
      <c r="A89" s="25" t="s">
        <v>54</v>
      </c>
      <c r="B89" s="52"/>
      <c r="C89" s="52"/>
      <c r="D89" s="53"/>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row>
    <row r="90" spans="1:67" s="68" customFormat="1" ht="24" thickBot="1" x14ac:dyDescent="0.4">
      <c r="A90" s="13"/>
      <c r="B90" s="13"/>
      <c r="C90" s="13"/>
      <c r="D90" s="13"/>
      <c r="E90" s="13"/>
      <c r="F90" s="13"/>
      <c r="G90" s="13"/>
      <c r="H90" s="13"/>
      <c r="I90" s="13"/>
      <c r="J90" s="13"/>
      <c r="K90" s="13"/>
      <c r="L90" s="13"/>
      <c r="M90" s="13"/>
      <c r="N90" s="13"/>
      <c r="O90" s="13"/>
      <c r="P90" s="13"/>
      <c r="Q90" s="13"/>
      <c r="R90" s="13"/>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row>
    <row r="91" spans="1:67" s="68" customFormat="1" ht="23.25" x14ac:dyDescent="0.35">
      <c r="A91" s="34" t="str">
        <f>'PFS - EN'!F22</f>
        <v xml:space="preserve"> </v>
      </c>
      <c r="B91" s="29"/>
      <c r="C91" s="29"/>
      <c r="D91" s="30"/>
      <c r="E91" s="13"/>
      <c r="F91" s="13"/>
      <c r="G91" s="13"/>
      <c r="H91" s="13"/>
      <c r="I91" s="13"/>
      <c r="J91" s="13"/>
      <c r="K91" s="13"/>
      <c r="L91" s="13"/>
      <c r="M91" s="13"/>
      <c r="N91" s="13"/>
      <c r="O91" s="13"/>
      <c r="P91" s="13"/>
      <c r="Q91" s="13"/>
      <c r="R91" s="13"/>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row>
    <row r="92" spans="1:67" s="68" customFormat="1" ht="23.25" x14ac:dyDescent="0.35">
      <c r="A92" s="23" t="str">
        <f>'PFS - EN'!H22</f>
        <v xml:space="preserve"> </v>
      </c>
      <c r="B92" s="13"/>
      <c r="C92" s="13"/>
      <c r="D92" s="46"/>
      <c r="E92" s="13"/>
      <c r="F92" s="13"/>
      <c r="G92" s="13"/>
      <c r="H92" s="13"/>
      <c r="I92" s="13"/>
      <c r="J92" s="13"/>
      <c r="K92" s="13"/>
      <c r="L92" s="13"/>
      <c r="M92" s="13"/>
      <c r="N92" s="13"/>
      <c r="O92" s="13"/>
      <c r="P92" s="13"/>
      <c r="Q92" s="13"/>
      <c r="R92" s="13"/>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row>
    <row r="93" spans="1:67" s="68" customFormat="1" ht="24" thickBot="1" x14ac:dyDescent="0.4">
      <c r="A93" s="25" t="s">
        <v>29</v>
      </c>
      <c r="B93" s="33"/>
      <c r="C93" s="33"/>
      <c r="D93" s="47"/>
      <c r="E93" s="13"/>
      <c r="F93" s="13"/>
      <c r="G93" s="13"/>
      <c r="H93" s="13"/>
      <c r="I93" s="13"/>
      <c r="J93" s="13"/>
      <c r="K93" s="13"/>
      <c r="L93" s="13"/>
      <c r="M93" s="13"/>
      <c r="N93" s="13"/>
      <c r="O93" s="13"/>
      <c r="P93" s="13"/>
      <c r="Q93" s="13"/>
      <c r="R93" s="13"/>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row>
    <row r="94" spans="1:67" s="68" customFormat="1" ht="21.75" thickBot="1" x14ac:dyDescent="0.4">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row>
    <row r="95" spans="1:67" s="68" customFormat="1" ht="24" x14ac:dyDescent="0.35">
      <c r="A95" s="66" t="s">
        <v>164</v>
      </c>
      <c r="B95" s="67"/>
      <c r="C95" s="67" t="s">
        <v>165</v>
      </c>
      <c r="D95" s="522" t="s">
        <v>167</v>
      </c>
      <c r="E95" s="522"/>
      <c r="F95" s="523"/>
      <c r="G95" s="12"/>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row>
    <row r="96" spans="1:67" s="68" customFormat="1" ht="23.25" x14ac:dyDescent="0.35">
      <c r="A96" s="62" t="str">
        <f>CONCATENATE('PFS - EN'!C7," ",'PFS - EN'!I7)</f>
        <v xml:space="preserve"> </v>
      </c>
      <c r="B96" s="12"/>
      <c r="C96" s="63">
        <f>'PFS - EN'!I5</f>
        <v>0</v>
      </c>
      <c r="D96" s="524">
        <f>IF(C96=A50,1,0)</f>
        <v>0</v>
      </c>
      <c r="E96" s="524"/>
      <c r="F96" s="525"/>
      <c r="G96" s="12"/>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row>
    <row r="97" spans="1:67" s="68" customFormat="1" ht="23.25" x14ac:dyDescent="0.35">
      <c r="A97" s="62" t="str">
        <f>CONCATENATE('PFS - EN'!N7," ",'PFS - EN'!S7)</f>
        <v xml:space="preserve"> </v>
      </c>
      <c r="B97" s="12"/>
      <c r="C97" s="63">
        <f>'PFS - EN'!S5</f>
        <v>0</v>
      </c>
      <c r="D97" s="524">
        <f>IF(C97=A50,1,0)</f>
        <v>0</v>
      </c>
      <c r="E97" s="524"/>
      <c r="F97" s="525"/>
      <c r="G97" s="12"/>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row>
    <row r="98" spans="1:67" s="68" customFormat="1" ht="24" thickBot="1" x14ac:dyDescent="0.4">
      <c r="A98" s="54" t="s">
        <v>29</v>
      </c>
      <c r="B98" s="26"/>
      <c r="C98" s="15" t="b">
        <f>IF(OR(C96=A50,C97=A50),A50)</f>
        <v>0</v>
      </c>
      <c r="D98" s="511">
        <f>SUM(D96:D97)</f>
        <v>0</v>
      </c>
      <c r="E98" s="511"/>
      <c r="F98" s="512"/>
      <c r="G98" s="12"/>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row>
    <row r="99" spans="1:67" s="68" customFormat="1" x14ac:dyDescent="0.35">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row>
    <row r="100" spans="1:67" x14ac:dyDescent="0.35">
      <c r="A100" s="72"/>
      <c r="B100" s="71"/>
      <c r="D100" s="72"/>
      <c r="E100" s="73"/>
      <c r="G100" s="71"/>
      <c r="K100" s="68"/>
      <c r="AW100" s="50"/>
    </row>
    <row r="101" spans="1:67" x14ac:dyDescent="0.35">
      <c r="A101" s="72"/>
      <c r="B101" s="71"/>
      <c r="D101" s="72"/>
      <c r="E101" s="73"/>
      <c r="G101" s="71"/>
      <c r="K101" s="68"/>
      <c r="AW101" s="50"/>
    </row>
    <row r="102" spans="1:67" x14ac:dyDescent="0.35">
      <c r="A102" s="72"/>
      <c r="B102" s="71"/>
      <c r="D102" s="72"/>
      <c r="E102" s="73"/>
      <c r="G102" s="71"/>
      <c r="K102" s="68"/>
      <c r="AW102" s="50"/>
    </row>
    <row r="103" spans="1:67" x14ac:dyDescent="0.35">
      <c r="A103" s="72"/>
      <c r="B103" s="71"/>
      <c r="D103" s="72"/>
      <c r="E103" s="73"/>
      <c r="G103" s="71"/>
      <c r="K103" s="68"/>
      <c r="AW103" s="50"/>
    </row>
    <row r="104" spans="1:67" x14ac:dyDescent="0.35">
      <c r="A104" s="72"/>
      <c r="B104" s="71"/>
      <c r="D104" s="72"/>
      <c r="E104" s="73"/>
      <c r="G104" s="71"/>
      <c r="K104" s="68"/>
      <c r="AW104" s="50"/>
    </row>
    <row r="105" spans="1:67" x14ac:dyDescent="0.35">
      <c r="A105" s="72"/>
      <c r="B105" s="71"/>
      <c r="D105" s="72"/>
      <c r="E105" s="73"/>
      <c r="G105" s="71"/>
      <c r="K105" s="68"/>
      <c r="AW105" s="50"/>
    </row>
    <row r="106" spans="1:67" x14ac:dyDescent="0.35">
      <c r="A106" s="72"/>
      <c r="B106" s="71"/>
      <c r="D106" s="72"/>
      <c r="E106" s="73"/>
      <c r="G106" s="71"/>
      <c r="K106" s="68"/>
      <c r="AW106" s="50"/>
    </row>
    <row r="107" spans="1:67" x14ac:dyDescent="0.35">
      <c r="A107" s="72"/>
      <c r="B107" s="71"/>
      <c r="D107" s="72"/>
      <c r="E107" s="73"/>
      <c r="G107" s="71"/>
      <c r="K107" s="68"/>
      <c r="AW107" s="50"/>
    </row>
    <row r="108" spans="1:67" x14ac:dyDescent="0.35">
      <c r="A108" s="72"/>
      <c r="B108" s="71"/>
      <c r="D108" s="72"/>
      <c r="E108" s="73"/>
      <c r="G108" s="71"/>
      <c r="K108" s="68"/>
      <c r="AW108" s="50"/>
    </row>
    <row r="109" spans="1:67" x14ac:dyDescent="0.35">
      <c r="A109" s="72"/>
      <c r="B109" s="71"/>
      <c r="D109" s="72"/>
      <c r="E109" s="73"/>
      <c r="G109" s="71"/>
      <c r="K109" s="68"/>
      <c r="AW109" s="50"/>
    </row>
    <row r="110" spans="1:67" x14ac:dyDescent="0.35">
      <c r="A110" s="72"/>
      <c r="B110" s="71"/>
      <c r="D110" s="72"/>
      <c r="E110" s="73"/>
      <c r="G110" s="71"/>
      <c r="K110" s="68"/>
      <c r="AW110" s="50"/>
    </row>
    <row r="111" spans="1:67" x14ac:dyDescent="0.35">
      <c r="A111" s="72"/>
      <c r="B111" s="71"/>
      <c r="D111" s="72"/>
      <c r="E111" s="73"/>
      <c r="G111" s="71"/>
      <c r="K111" s="68"/>
      <c r="AW111" s="50"/>
    </row>
    <row r="112" spans="1:67" x14ac:dyDescent="0.35">
      <c r="A112" s="72"/>
      <c r="B112" s="71"/>
      <c r="D112" s="72"/>
      <c r="E112" s="73"/>
      <c r="G112" s="71"/>
      <c r="K112" s="68"/>
      <c r="AW112" s="50"/>
    </row>
    <row r="113" spans="1:49" x14ac:dyDescent="0.35">
      <c r="A113" s="72"/>
      <c r="B113" s="71"/>
      <c r="D113" s="72"/>
      <c r="E113" s="73"/>
      <c r="G113" s="71"/>
      <c r="K113" s="68"/>
      <c r="AW113" s="50"/>
    </row>
    <row r="114" spans="1:49" x14ac:dyDescent="0.35">
      <c r="A114" s="72"/>
      <c r="B114" s="71"/>
      <c r="D114" s="72"/>
      <c r="E114" s="73"/>
      <c r="G114" s="71"/>
      <c r="K114" s="68"/>
      <c r="AW114" s="50"/>
    </row>
    <row r="115" spans="1:49" x14ac:dyDescent="0.35">
      <c r="A115" s="72"/>
      <c r="B115" s="71"/>
      <c r="D115" s="72"/>
      <c r="E115" s="73"/>
      <c r="G115" s="71"/>
      <c r="K115" s="68"/>
      <c r="AW115" s="50"/>
    </row>
    <row r="116" spans="1:49" x14ac:dyDescent="0.35">
      <c r="A116" s="72"/>
      <c r="B116" s="71"/>
      <c r="D116" s="72"/>
      <c r="E116" s="73"/>
      <c r="G116" s="71"/>
      <c r="K116" s="68"/>
      <c r="AW116" s="50"/>
    </row>
    <row r="117" spans="1:49" x14ac:dyDescent="0.35">
      <c r="A117" s="72"/>
      <c r="B117" s="71"/>
      <c r="D117" s="72"/>
      <c r="E117" s="73"/>
      <c r="G117" s="71"/>
      <c r="K117" s="68"/>
      <c r="AW117" s="50"/>
    </row>
    <row r="118" spans="1:49" x14ac:dyDescent="0.35">
      <c r="A118" s="72"/>
      <c r="B118" s="71"/>
      <c r="D118" s="72"/>
      <c r="E118" s="73"/>
      <c r="G118" s="71"/>
      <c r="K118" s="68"/>
      <c r="AW118" s="50"/>
    </row>
    <row r="119" spans="1:49" x14ac:dyDescent="0.35">
      <c r="A119" s="72"/>
      <c r="B119" s="71"/>
      <c r="D119" s="72"/>
      <c r="E119" s="73"/>
      <c r="G119" s="71"/>
      <c r="K119" s="68"/>
      <c r="AW119" s="50"/>
    </row>
    <row r="120" spans="1:49" x14ac:dyDescent="0.35">
      <c r="A120" s="72"/>
      <c r="B120" s="71"/>
      <c r="D120" s="72"/>
      <c r="E120" s="73"/>
      <c r="G120" s="71"/>
      <c r="K120" s="68"/>
      <c r="AW120" s="50"/>
    </row>
    <row r="121" spans="1:49" x14ac:dyDescent="0.35">
      <c r="A121" s="72"/>
      <c r="B121" s="71"/>
      <c r="D121" s="72"/>
      <c r="E121" s="73"/>
      <c r="G121" s="71"/>
      <c r="K121" s="68"/>
      <c r="AW121" s="50"/>
    </row>
    <row r="122" spans="1:49" x14ac:dyDescent="0.35">
      <c r="A122" s="72"/>
      <c r="B122" s="71"/>
      <c r="D122" s="72"/>
      <c r="E122" s="73"/>
      <c r="G122" s="71"/>
      <c r="K122" s="68"/>
      <c r="AW122" s="50"/>
    </row>
    <row r="123" spans="1:49" x14ac:dyDescent="0.35">
      <c r="A123" s="72"/>
      <c r="B123" s="71"/>
      <c r="D123" s="72"/>
      <c r="E123" s="73"/>
      <c r="G123" s="71"/>
      <c r="K123" s="68"/>
      <c r="AW123" s="50"/>
    </row>
    <row r="124" spans="1:49" x14ac:dyDescent="0.35">
      <c r="A124" s="72"/>
      <c r="B124" s="71"/>
      <c r="D124" s="72"/>
      <c r="E124" s="73"/>
      <c r="G124" s="71"/>
      <c r="K124" s="68"/>
      <c r="AW124" s="50"/>
    </row>
    <row r="125" spans="1:49" x14ac:dyDescent="0.35">
      <c r="A125" s="72"/>
      <c r="B125" s="71"/>
      <c r="D125" s="72"/>
      <c r="E125" s="73"/>
      <c r="G125" s="71"/>
      <c r="K125" s="68"/>
      <c r="AW125" s="50"/>
    </row>
    <row r="126" spans="1:49" x14ac:dyDescent="0.35">
      <c r="A126" s="72"/>
      <c r="B126" s="71"/>
      <c r="D126" s="72"/>
      <c r="E126" s="73"/>
      <c r="G126" s="71"/>
      <c r="K126" s="68"/>
      <c r="AW126" s="50"/>
    </row>
    <row r="127" spans="1:49" x14ac:dyDescent="0.35">
      <c r="A127" s="72"/>
      <c r="B127" s="71"/>
      <c r="D127" s="72"/>
      <c r="E127" s="73"/>
      <c r="G127" s="71"/>
      <c r="K127" s="68"/>
      <c r="AW127" s="50"/>
    </row>
    <row r="128" spans="1:49" x14ac:dyDescent="0.35">
      <c r="A128" s="72"/>
      <c r="B128" s="71"/>
      <c r="D128" s="72"/>
      <c r="E128" s="73"/>
      <c r="G128" s="71"/>
      <c r="K128" s="68"/>
      <c r="AW128" s="50"/>
    </row>
    <row r="129" spans="1:49" x14ac:dyDescent="0.35">
      <c r="A129" s="72"/>
      <c r="B129" s="71"/>
      <c r="D129" s="72"/>
      <c r="E129" s="73"/>
      <c r="G129" s="71"/>
      <c r="K129" s="68"/>
      <c r="AW129" s="50"/>
    </row>
    <row r="130" spans="1:49" x14ac:dyDescent="0.35">
      <c r="A130" s="72"/>
      <c r="B130" s="71"/>
      <c r="D130" s="72"/>
      <c r="E130" s="73"/>
      <c r="G130" s="71"/>
      <c r="K130" s="68"/>
      <c r="AW130" s="50"/>
    </row>
    <row r="131" spans="1:49" x14ac:dyDescent="0.35">
      <c r="A131" s="72"/>
      <c r="B131" s="71"/>
      <c r="D131" s="72"/>
      <c r="E131" s="73"/>
      <c r="G131" s="71"/>
      <c r="K131" s="68"/>
      <c r="AW131" s="50"/>
    </row>
    <row r="132" spans="1:49" x14ac:dyDescent="0.35">
      <c r="A132" s="72"/>
      <c r="B132" s="71"/>
      <c r="D132" s="72"/>
      <c r="E132" s="73"/>
      <c r="G132" s="71"/>
      <c r="K132" s="68"/>
      <c r="AW132" s="50"/>
    </row>
    <row r="133" spans="1:49" x14ac:dyDescent="0.35">
      <c r="A133" s="72"/>
      <c r="B133" s="71"/>
      <c r="D133" s="72"/>
      <c r="E133" s="73"/>
      <c r="G133" s="71"/>
      <c r="K133" s="68"/>
      <c r="AW133" s="50"/>
    </row>
    <row r="134" spans="1:49" x14ac:dyDescent="0.35">
      <c r="A134" s="72"/>
      <c r="B134" s="71"/>
      <c r="D134" s="72"/>
      <c r="E134" s="73"/>
      <c r="G134" s="71"/>
      <c r="K134" s="68"/>
      <c r="AW134" s="50"/>
    </row>
    <row r="135" spans="1:49" x14ac:dyDescent="0.35">
      <c r="A135" s="72"/>
      <c r="B135" s="71"/>
      <c r="D135" s="72"/>
      <c r="E135" s="73"/>
      <c r="G135" s="71"/>
      <c r="K135" s="68"/>
      <c r="AW135" s="50"/>
    </row>
    <row r="136" spans="1:49" x14ac:dyDescent="0.35">
      <c r="A136" s="72"/>
      <c r="B136" s="71"/>
      <c r="D136" s="72"/>
      <c r="E136" s="73"/>
      <c r="G136" s="71"/>
      <c r="K136" s="68"/>
      <c r="AW136" s="50"/>
    </row>
    <row r="137" spans="1:49" x14ac:dyDescent="0.35">
      <c r="A137" s="72"/>
      <c r="B137" s="71"/>
      <c r="D137" s="72"/>
      <c r="E137" s="73"/>
      <c r="G137" s="71"/>
      <c r="K137" s="68"/>
      <c r="AW137" s="50"/>
    </row>
    <row r="138" spans="1:49" x14ac:dyDescent="0.35">
      <c r="A138" s="72"/>
      <c r="B138" s="71"/>
      <c r="D138" s="72"/>
      <c r="E138" s="73"/>
      <c r="G138" s="71"/>
      <c r="K138" s="68"/>
      <c r="AW138" s="50"/>
    </row>
    <row r="139" spans="1:49" x14ac:dyDescent="0.35">
      <c r="A139" s="72"/>
      <c r="B139" s="71"/>
      <c r="D139" s="72"/>
      <c r="E139" s="73"/>
      <c r="G139" s="71"/>
      <c r="K139" s="68"/>
      <c r="AW139" s="50"/>
    </row>
    <row r="140" spans="1:49" x14ac:dyDescent="0.35">
      <c r="A140" s="72"/>
      <c r="B140" s="71"/>
      <c r="D140" s="72"/>
      <c r="E140" s="73"/>
      <c r="G140" s="71"/>
      <c r="K140" s="68"/>
      <c r="AW140" s="50"/>
    </row>
    <row r="141" spans="1:49" x14ac:dyDescent="0.35">
      <c r="A141" s="72"/>
      <c r="B141" s="71"/>
      <c r="D141" s="72"/>
      <c r="E141" s="73"/>
      <c r="G141" s="71"/>
      <c r="K141" s="68"/>
      <c r="AW141" s="50"/>
    </row>
    <row r="142" spans="1:49" x14ac:dyDescent="0.35">
      <c r="A142" s="72"/>
      <c r="B142" s="71"/>
      <c r="D142" s="72"/>
      <c r="E142" s="73"/>
      <c r="G142" s="71"/>
      <c r="K142" s="68"/>
      <c r="AW142" s="50"/>
    </row>
    <row r="143" spans="1:49" x14ac:dyDescent="0.35">
      <c r="A143" s="72"/>
      <c r="B143" s="71"/>
      <c r="D143" s="72"/>
      <c r="E143" s="73"/>
      <c r="G143" s="71"/>
      <c r="K143" s="68"/>
      <c r="AW143" s="50"/>
    </row>
    <row r="144" spans="1:49" x14ac:dyDescent="0.35">
      <c r="A144" s="72"/>
      <c r="B144" s="71"/>
      <c r="D144" s="72"/>
      <c r="E144" s="73"/>
      <c r="G144" s="71"/>
      <c r="K144" s="68"/>
      <c r="AW144" s="50"/>
    </row>
    <row r="145" spans="1:49" x14ac:dyDescent="0.35">
      <c r="A145" s="72"/>
      <c r="B145" s="71"/>
      <c r="D145" s="72"/>
      <c r="E145" s="73"/>
      <c r="G145" s="71"/>
      <c r="K145" s="68"/>
      <c r="AW145" s="50"/>
    </row>
    <row r="146" spans="1:49" x14ac:dyDescent="0.35">
      <c r="A146" s="72"/>
      <c r="B146" s="71"/>
      <c r="D146" s="72"/>
      <c r="E146" s="73"/>
      <c r="G146" s="71"/>
      <c r="K146" s="68"/>
      <c r="AW146" s="50"/>
    </row>
    <row r="147" spans="1:49" x14ac:dyDescent="0.35">
      <c r="A147" s="72"/>
      <c r="B147" s="71"/>
      <c r="D147" s="72"/>
      <c r="E147" s="73"/>
      <c r="G147" s="71"/>
      <c r="K147" s="68"/>
      <c r="AW147" s="50"/>
    </row>
    <row r="148" spans="1:49" x14ac:dyDescent="0.35">
      <c r="A148" s="72"/>
      <c r="B148" s="71"/>
      <c r="D148" s="72"/>
      <c r="E148" s="73"/>
      <c r="G148" s="71"/>
      <c r="K148" s="68"/>
      <c r="AW148" s="50"/>
    </row>
    <row r="149" spans="1:49" x14ac:dyDescent="0.35">
      <c r="A149" s="72"/>
      <c r="B149" s="71"/>
      <c r="D149" s="72"/>
      <c r="E149" s="73"/>
      <c r="G149" s="71"/>
      <c r="K149" s="68"/>
      <c r="AW149" s="50"/>
    </row>
    <row r="150" spans="1:49" x14ac:dyDescent="0.35">
      <c r="A150" s="72"/>
      <c r="B150" s="71"/>
      <c r="D150" s="72"/>
      <c r="E150" s="73"/>
      <c r="G150" s="71"/>
      <c r="K150" s="68"/>
      <c r="AW150" s="50"/>
    </row>
    <row r="151" spans="1:49" x14ac:dyDescent="0.35">
      <c r="A151" s="72"/>
      <c r="B151" s="71"/>
      <c r="D151" s="72"/>
      <c r="E151" s="73"/>
      <c r="G151" s="71"/>
      <c r="K151" s="68"/>
      <c r="AW151" s="50"/>
    </row>
    <row r="152" spans="1:49" x14ac:dyDescent="0.35">
      <c r="A152" s="72"/>
      <c r="B152" s="71"/>
      <c r="D152" s="72"/>
      <c r="E152" s="73"/>
      <c r="G152" s="71"/>
      <c r="K152" s="68"/>
      <c r="AW152" s="50"/>
    </row>
  </sheetData>
  <sheetProtection algorithmName="SHA-512" hashValue="RKR4j+IHZb2mjVXDUKccGzeiWjWV/tQhC1WnJKOt50yxIJybC1z78fK0Vq/TMyLjJ7tV2UdBoWVzW2WWGAis4w==" saltValue="gsFOXpQeN6XyXCVvFOxC4Q==" spinCount="100000" sheet="1" objects="1" scenarios="1"/>
  <mergeCells count="19">
    <mergeCell ref="A19:C19"/>
    <mergeCell ref="A15:C15"/>
    <mergeCell ref="D15:G15"/>
    <mergeCell ref="A33:R33"/>
    <mergeCell ref="A34:R34"/>
    <mergeCell ref="A23:C23"/>
    <mergeCell ref="D19:F19"/>
    <mergeCell ref="G19:I19"/>
    <mergeCell ref="J19:L19"/>
    <mergeCell ref="M19:O19"/>
    <mergeCell ref="P19:R19"/>
    <mergeCell ref="D95:F95"/>
    <mergeCell ref="D96:F96"/>
    <mergeCell ref="D97:F97"/>
    <mergeCell ref="D98:F98"/>
    <mergeCell ref="A27:R27"/>
    <mergeCell ref="A28:R28"/>
    <mergeCell ref="A30:R30"/>
    <mergeCell ref="A31:R3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emplater-settings version="7.0.0.25143">
  <search-setup advanced="0" values="0" only-active="1" quick="gcb">
    <category show="0"/>
    <type show="0"/>
    <example show="0"/>
    <description show="0"/>
  </search-setup>
  <tags width="281"/>
  <schema k="jHPH48Dp5FO/F5Ew7D/R2SKPQKiqfVpjXdXgR8ak2rrQJkQHA+9LeDVZ3T/M8JxU0vMGUwLH9CDnl4XnwvlV9mnUBurJQHM/1UIckbtC8yl8oyEykYznuphE+UfiNfhhvVHUHWm2Zu0XWoQ+/Y3npkSt/GVpcA0iqsjzCIsibdynA+qoBvK9+Mcjk1QtDiVrcPjDfHJ25LbW7UTwKbXWGal/eaRtl4UTuPB2qhCl3tbbRdkxVoGdOOfs7cCt+FRz8eMlOxc5IkhXFVOF2WRa8EPuRATGzOx4ozvF6d56uxwuPqFPWE/yvl19tYnTuatzH1eFSUjyq90jUBS5xKtW/7n71qUFLqG/hgSrG1JPRz38o1oefi+X7lhgHI9WdsoDwUIMfcdmOI+ZeP/aPohRkSJm32zgOsowPyNeWq/uWGKWauLal89pz88RRojQapLqev9qKF/0AziBV3qEaTjwrKC0FQLfLvtxZf72D5TcEX0aRHt+AjI6DGnw24/WsOfoImqTbzZ6Mmezf57f0ioJ7MkdHvO6IedPGZgCJkw+eVxW//ZAUdLSZhiJhK/C1m1XUlPzY/oz7hNxYAO0ha71eB6BFfY+yCYzRskM2luTY468NEERDOxNsJUMEuwo9EepY+st41U/c7cKrMyoBPLFJhP0KC0r20//z20OkhiTjCQ=" v="J9aihqgJh2tfK+ahDeaYWBViyRD+HfHVmjylRIK4QFP94rQpTMfdw4FNI7r024RlFeA9gsrro8MzZ2nhEaMxoIX19GhM3lq/0V2eh4y++zwIH6TTWcPay39tOXYt7MPzR0tErFoLIpjmot1mJnK08/F0PWmTu7nHWXNu6oi+kJYsp7btLgpxHO92G4mT44kaFKE9HGYexrgdnYfMu1MFCUfsWdllnz6uSZj3qdYdQQs/QY0yCzRqdFMHLs7lfLfJZab186gzW5N6hBkZ57gfHp7SPlABIG05BOORrMRURnvXCJ8T72/LePb5rKlJzBr9JfaKo5PJ4uPiSQYWAm5D+i3xBmC8dxqw5l+UlZ7LRJxCWZeUk1O0a/tUCFh9sq/OyHCYv6oiTFHWtDDiAL1XSzvLmKz5yuBa5LmzhmKMlIqx3tPLPYd2FXrhhcQ6SNSupn40O7jbKD6ov9bU6uX4I7XYn28pFwRRGChvywjRpTXMBi7uacab9p4KW1zEiMbXLmfUadhkaQZW0nbNIAbIl54hfd0lMT+pL29Giw8VPrpH3B4xGZw257yD+JZ9lClRdRA6ylngIHFzxYfepOeHSEIYPF+RG3EJwMU79/w9R2a/bcvLDaPGYs3NxTOemho/1dW/CIcP2bmq8MDwn/OJQJY9dbaH+zXS4xOyPeaPGFI=">It7VTJ8enm+c5pQ4kQa5rJMgtxz4mXprZaeNMiXMwOa+As5pfF9+tJzSgy66LS7es5ZcVeurgSnYl8PYIoPFJsMlDzgyvXqQ++FK4cDeQzygvo6Y+B9eUF3ryD6ya3gZCcodehWfQsqpYNvfkZu6z/4PO/Fg6dsFKF8vsMj82AMNoI7XOyx2fmlOc+PHVWpSF4RFYERj8T04nYc16qGLK4n+n1hNJUy6Ico2V1V6iqkeFd8eTp2aCZh6QpM1yh89xq/v+Flik3Tg8yWjrCCTwhF7qSg7JtkymOGT1E+PmcjJf5hieRZrlS8Y9T0HX4yds4EsP/urgMrGY0XQHG48Ce/hUXEMlobVJzGm65Fw+TZS0OX9/ZIOZIHNHez0Yj4/QlFZf3MrzF8/zRbBZ8ueVFVOD598Zx8kGg8mjotqd/7wlsoxmrr70MN/JQ/nyqM2ZmofGMkm18yCuaVzjUbDPVBARL3VgDGk1zkh42LgpTKE3NlGPJo8yiYRAwx8SPGvG0ol01A440opBDwPkOYSiAFfq2vwjwmHRShI8pB2Fzr+vZEN5X2tpyWfhzEljHso6yR/uwfzJKCYjQ7QlqndmRqojIWy7r/SoY1TsiD/mqE6ieK0SPtevpDgsfZGYsL0sQtaRPAnx/ooZIRw86cgkJyW8KwmOAW7kdoHRbLmkw7/Yj1Wl5iBjSho32EHMOfngICjRr00SpnlXluPfQtd6XtkyUTLv0gulZTxN6yrJgdfYHFJpgTiK+ryFf7qCjpAekm5ejQtjYCY6LQOH27H51RuRMudzbTIamOXKFhnJWbyXmnsTOO8rHSn/jC6dLYiVo/a2sWaieDwJBF2FzOnv7e949+viqc5rBSv1Xw7ntW0yGZL1Of5CpFdTNIaOVJ/UfWXJQ7rgO7VJujpkHnzCmYL5W3SYhNXbKxTErm4kZpSbOqNy6ucUHPNQwb2rR2d3qt7/zOteVozY5VlpxeYthTYUL9N8ndg4t9o5wL+bBmqvE4Pwi7Xxqjkm3sMrN0Orgx7wY7NHGRrvDqXOTuQVlqxkP5W0JbOMEmWhinXlTDGLosKtjzDMbuIpNENDImoup4zO0uMw4J3nHNy5eQxBC05pM+vTaV860hchT7waEefKaHFSGdXUYbMfjXhiyb6CX3iAGwWxTaDznCwkHMdXK7EDL2J86uTH6Colz9lukbrHWTHU6xYkAiJpavAzzVlEoBBAzFU35d7qKWIok6HvMFMXLs5GfKDIRSzuYfQ5pzH+AXTxtJUn6OIGxBd79icAJoMlqMml/ElwAKIKIeIYRSC3zITqIHjsvHd3/fHL+hddgIsJteUH05CJ2zXZYVqYZ/l47dlNlATzb4V96HEyE5WPkMZOoF+Wwedbskif8bXV41rZAh2fh2qClO1w7VacJAvs7pLAyIh7uX8wJJPUbPyx+p3bCSTAul6GEHOn0yHbOm0jESP7JxuuPz5FGody3eUDFsHkc4mWeeRQWRAkSddNOfMxwQ9Uc6zM/6DkvzSZGjQVBhNA3NsbtsnZA8WJGz8fidq/gmzVRNkX+Fjh7mUnTMR5YmPPkiATq92HhaNz9NaeApv1gWjQm07DwBZE9zUvUc1cXdj1CO6MOFcxo5sDgiLJp096YvBmh/DGZFqiU0pBhWb8/SZwoYgip0DlN+VwedEuvF0MhPAmwqgoThfLpV7MRnHSUgTw7n43BCynmw4hQMDT+hVm0Fdmx8afUObBtnsem0m7Ee5xZHjqj83ChTa22MBpkT3jIfLxMl6mvuVWFnCEHtDeAK0zonHmE53U6LqBXEZp3OkjQChbrIEzNskWpzZLTkIwmaYbjU+yDwvWWMYlflJ09evBByNKbqrKaCWKU58PCiqR04KObrvQmlqDvArn6H/ZUpXaGSkLQmguZ4R28BIePQP8lsXzHNTUMzy9uaMvUkoib1wfAow2kJ7ff+iN1dUphsQMyfJulLbvA+yVAGViwnfKw+vnbj+3eXkEB9X/vl5aek7GkFcYF1Lob/6X0dx4D7JzRqm47A+RLaPA/CZ8I7hmiq9NKcvw6uFbdPMTN8m4aloKOPBtTjA7S5UMhfS0cViKg34K44cIIAJyH3lXP2scV8vO+mwWq86QT5UXi7UK0h+TYNi0S0iL26AyXcp13Zh3sedf2VyHjh4n/F4vBa7LyRitoLceHChpHlnRC62/W/0tJDf+T9Ic8fIk+nGuQea+CzoQOQ98DFr3oZHLTpbgr3VWPvSK8zGOW/Ex9FOXtgQz1hGBGxmw7kzBE3LQVD3wNwzOuSwi4vvMKfRf1WdImVHWA4uty3TH8H/ekaB/wjEfFxz44vvC6kRFZ3qAPiJf1DWhzhdNZ6UVJ+ueFRjxopraMq+aPHHXW1tRxq7J+MIpWg+PHW9D7VJPZbXDTGeAb5PA9kwP3423RhAZS9OATxnYw25Kfdg36NJLnGO/Has/ACMtwlJiOA+yCvYnaCLWnssawpTpqIM4K2mqCFYQJoufiEyyolMpWHohkg68vNf2IrNzTDrechU7h61EfqK8SBo26dS8FgkDXaLhv9GTq4EsXfqrXGZNd8cfsjoiA77eudJUcoyFR5Y3bmpJFH55x2/1JckDKKZx3muVL91wiyn22T6CABAKJlXYtmhOjmol3Tk4jr34omr8EgiA8vK2A0c2ZGgoFQSypByAj7iBeHXhE35LQc8QlFrbeAz9n1BBdkoNYbDRA+PGdtGnD7v16OCTjJiSMbT+JUK2jx/dQHMvrvaK8SMqEL+7xBC0dQizPE+qlHjCsUNNZFwIT4kpBh5amyNgdWuDbQXPFyc/ScdedxYrhXB0hHINrCdaDAehHQnskMsO28HNTt2ABjRWXRWluY2i161lEMSZRFgR0JOKDvzoZoyIOSBwOyUkBbXVxDPtcrSk+cTw/XpNz/+r9mO6R1x71sI1v62iJ0La/vFRs1H7VgPyOSnCR0/X3PwFwZAYEMjbUEZj/QcMrGoabNpgRRRxfYfb5GGixQUIXZ9lzwVMtKsSUd+CZ7vJyvNLFePwMH6gUFPOj46X8BGvN+E0ebpV6c7rVzxnTi071pC5hCfRLCq9h/7J6LPff2AefwrmwcN/rQs1g6iKoqCqmYekGjlnU6JFwl7QCm6DlysRZhe2WhyWF8axEF6+46hXfn99t+ZxVQAqcos/cw3AE9zJGJJIWUcfjIw0vclKtDb8UsYRyeR0KXJp0ezPUuXucm/y/KWKOIMCXRUXi5KNbysRvUUh66hIlLueLcbmiAFIDmAlWRi6S7NOW6XVNn0vW6naWeFsG/s38yD5xmu3v0I220urFSVgACRzLTb8jWLUycgaR6AdPMA/B63FIDAZQRXNxVxY/QSk0ZJ5q4d03jismWAFu79OeM4OXTW5ub3KgpySWGaaHoPrkQ4PhY3s3rR8JF2d1gLvDsTbIEmx0lcUNrSsB51PkQtG92znqoxg09LsM5VfxsVysmZJ1V1q6k/f2lesbmFXoEzegwv5FR7LyrG8/9og0t88wo/PFROl8MIvnHUCROKpWSsZSQMFjnDRtLShNbH6o3P8IRQIHBQ1CTVcHC/26TqG9oA0zNpw7W8mL2EiiF3f0hhpA9tTJ2H+kHuX3e3M1Qov78Ig1qYZehJo2fPYK3agvqejG8PUZgcFR+erHbc9YzTnem3U3cKngbLR2lksotdhTOmoRP4Ak+IzPHsKMgm5VaXWhpODABqT+Oq6ZKeuM9APbzFSYqnUAhGR/H76qf4s5GQdmzXDrxQt9ccV2Xj8EVz12OZ4mobjr8qlT2FHwZnnPvAe0JuI7CENFqrPnbPmLOsy834HYWCpp9K8ebve41Wc4WRD5hzl/cqEdMFR290h6oehj3a5OXswIkoihFC/F8KqPqMfSK3GuYUB3+ay+Ugg16/S4hkTpwcZGFXlnMDs+31j23Km4FDyhNE4TB950L1l54=</schema>
</templater-settings>
</file>

<file path=customXml/itemProps1.xml><?xml version="1.0" encoding="utf-8"?>
<ds:datastoreItem xmlns:ds="http://schemas.openxmlformats.org/officeDocument/2006/customXml" ds:itemID="{523A28DB-1B6D-4F3B-BB0A-C354C7F2760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PFS - GR</vt:lpstr>
      <vt:lpstr>PFS - EN</vt:lpstr>
      <vt:lpstr>Workings - GR</vt:lpstr>
      <vt:lpstr>Workings - EN</vt:lpstr>
      <vt:lpstr>'PFS - EN'!_ednref1</vt:lpstr>
      <vt:lpstr>'PFS - GR'!_ednref1</vt:lpstr>
      <vt:lpstr>'PFS - EN'!_ednref2</vt:lpstr>
      <vt:lpstr>'PFS - GR'!_ednref2</vt:lpstr>
      <vt:lpstr>'PFS - EN'!ID</vt:lpstr>
      <vt:lpstr>'PFS - EN'!Name</vt:lpstr>
      <vt:lpstr>'PFS - EN'!Print_Area</vt:lpstr>
      <vt:lpstr>'PFS - GR'!Print_Area</vt:lpstr>
      <vt:lpstr>'PFS - EN'!Text246</vt:lpstr>
      <vt:lpstr>'PFS - GR'!Text246</vt:lpstr>
      <vt:lpstr>'PFS - EN'!Text249</vt:lpstr>
      <vt:lpstr>'PFS - GR'!Text249</vt:lpstr>
      <vt:lpstr>'PFS - EN'!Text254</vt:lpstr>
      <vt:lpstr>'PFS - GR'!Text254</vt:lpstr>
      <vt:lpstr>'PFS - EN'!Text262</vt:lpstr>
      <vt:lpstr>'PFS - GR'!Text262</vt:lpstr>
      <vt:lpstr>'PFS - EN'!Text265</vt:lpstr>
      <vt:lpstr>'PFS - GR'!Text265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Savvas Ioannou</dc:creator>
  <cp:lastModifiedBy>Cassoulidou Evroula</cp:lastModifiedBy>
  <cp:lastPrinted>2022-12-14T07:18:12Z</cp:lastPrinted>
  <dcterms:created xsi:type="dcterms:W3CDTF">2014-09-14T20:08:01Z</dcterms:created>
  <dcterms:modified xsi:type="dcterms:W3CDTF">2022-12-14T07:19:00Z</dcterms:modified>
</cp:coreProperties>
</file>